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E:\12-06-2015 DESKTOP FOLDERS\Project\2023-24FY\Reservoir Internal Acccess Upgrade\Tender Doc-s\"/>
    </mc:Choice>
  </mc:AlternateContent>
  <xr:revisionPtr revIDLastSave="0" documentId="13_ncr:1_{04A765B7-A1A1-4089-97BE-2A306D9F80C8}" xr6:coauthVersionLast="47" xr6:coauthVersionMax="47" xr10:uidLastSave="{00000000-0000-0000-0000-000000000000}"/>
  <bookViews>
    <workbookView xWindow="-120" yWindow="-120" windowWidth="29040" windowHeight="15840" xr2:uid="{00000000-000D-0000-FFFF-FFFF00000000}"/>
  </bookViews>
  <sheets>
    <sheet name="Schedules" sheetId="2" r:id="rId1"/>
    <sheet name="1 Schedule of Prices (D1)" sheetId="1" r:id="rId2"/>
    <sheet name="2 Schedule of Prices (D2)" sheetId="4" r:id="rId3"/>
    <sheet name="3 Schedule of Prices (D3)" sheetId="6" r:id="rId4"/>
    <sheet name="4 Schedule of Rates" sheetId="7" r:id="rId5"/>
  </sheets>
  <definedNames>
    <definedName name="_xlnm.Print_Area" localSheetId="1">'1 Schedule of Prices (D1)'!$A$1:$E$125</definedName>
    <definedName name="_xlnm.Print_Area" localSheetId="2">'2 Schedule of Prices (D2)'!$A$1:$E$98</definedName>
    <definedName name="_xlnm.Print_Area" localSheetId="3">'3 Schedule of Prices (D3)'!$A$1:$E$77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7" i="6" l="1"/>
  <c r="D65" i="6"/>
  <c r="D66" i="6" s="1"/>
  <c r="B81" i="4"/>
  <c r="D81" i="4"/>
  <c r="D62" i="4"/>
  <c r="D59" i="6"/>
  <c r="D60" i="6" s="1"/>
  <c r="D62" i="1"/>
  <c r="D82" i="4"/>
  <c r="D63" i="4"/>
  <c r="D72" i="4"/>
  <c r="C63" i="4"/>
  <c r="D52" i="1"/>
  <c r="D61" i="1" s="1"/>
  <c r="C83" i="1"/>
  <c r="C68" i="6"/>
  <c r="B58" i="6"/>
  <c r="C54" i="6"/>
  <c r="B45" i="6"/>
  <c r="B46" i="6" s="1"/>
  <c r="B21" i="6"/>
  <c r="C20" i="6"/>
  <c r="C82" i="4"/>
  <c r="B76" i="4"/>
  <c r="B77" i="4" s="1"/>
  <c r="B78" i="4" s="1"/>
  <c r="B79" i="4" s="1"/>
  <c r="B80" i="4" s="1"/>
  <c r="C72" i="4"/>
  <c r="B67" i="4"/>
  <c r="B68" i="4" s="1"/>
  <c r="B69" i="4" s="1"/>
  <c r="B70" i="4" s="1"/>
  <c r="B71" i="4" s="1"/>
  <c r="B53" i="4"/>
  <c r="B54" i="4" s="1"/>
  <c r="B55" i="4" s="1"/>
  <c r="B56" i="4" s="1"/>
  <c r="D49" i="4"/>
  <c r="C49" i="4"/>
  <c r="B46" i="4"/>
  <c r="B47" i="4" s="1"/>
  <c r="B48" i="4" s="1"/>
  <c r="B21" i="4"/>
  <c r="C20" i="4"/>
  <c r="D67" i="6" l="1"/>
  <c r="B48" i="6"/>
  <c r="B49" i="6" s="1"/>
  <c r="B50" i="6" s="1"/>
  <c r="B51" i="6" s="1"/>
  <c r="B52" i="6" s="1"/>
  <c r="B53" i="6" s="1"/>
  <c r="D68" i="6"/>
  <c r="D21" i="6" s="1"/>
  <c r="B59" i="6"/>
  <c r="B57" i="4"/>
  <c r="D20" i="4"/>
  <c r="B22" i="4"/>
  <c r="C21" i="6" l="1"/>
  <c r="B60" i="6"/>
  <c r="B61" i="6" s="1"/>
  <c r="B62" i="6" s="1"/>
  <c r="B63" i="6" s="1"/>
  <c r="B64" i="6" s="1"/>
  <c r="C21" i="4"/>
  <c r="B58" i="4"/>
  <c r="B59" i="4" s="1"/>
  <c r="B60" i="4" s="1"/>
  <c r="B61" i="4" s="1"/>
  <c r="B62" i="4" s="1"/>
  <c r="B23" i="4"/>
  <c r="B65" i="6" l="1"/>
  <c r="B66" i="6" s="1"/>
  <c r="B67" i="6" s="1"/>
  <c r="C22" i="4"/>
  <c r="D21" i="4"/>
  <c r="D23" i="4"/>
  <c r="C23" i="4" l="1"/>
  <c r="B22" i="6"/>
  <c r="B23" i="6" s="1"/>
  <c r="C22" i="6" l="1"/>
  <c r="D22" i="6"/>
  <c r="D23" i="6"/>
  <c r="C23" i="6"/>
  <c r="B24" i="6"/>
  <c r="B24" i="4"/>
  <c r="C24" i="6" l="1"/>
  <c r="B25" i="6"/>
  <c r="D24" i="6"/>
  <c r="D24" i="4"/>
  <c r="C24" i="4"/>
  <c r="B25" i="4"/>
  <c r="B26" i="6" l="1"/>
  <c r="D25" i="6"/>
  <c r="C25" i="6"/>
  <c r="C25" i="4"/>
  <c r="B26" i="4"/>
  <c r="D25" i="4"/>
  <c r="B27" i="6" l="1"/>
  <c r="D26" i="6"/>
  <c r="C26" i="6"/>
  <c r="C26" i="4"/>
  <c r="D26" i="4"/>
  <c r="B27" i="4"/>
  <c r="C27" i="6" l="1"/>
  <c r="B28" i="6"/>
  <c r="D27" i="6"/>
  <c r="B28" i="4"/>
  <c r="D27" i="4"/>
  <c r="C27" i="4"/>
  <c r="B29" i="6" l="1"/>
  <c r="D28" i="6"/>
  <c r="C28" i="6"/>
  <c r="B29" i="4"/>
  <c r="D28" i="4"/>
  <c r="C28" i="4"/>
  <c r="B30" i="6" l="1"/>
  <c r="D29" i="6"/>
  <c r="C29" i="6"/>
  <c r="B30" i="4"/>
  <c r="D29" i="4"/>
  <c r="C29" i="4"/>
  <c r="B87" i="1"/>
  <c r="B88" i="1" s="1"/>
  <c r="B89" i="1" s="1"/>
  <c r="B31" i="6" l="1"/>
  <c r="C30" i="6"/>
  <c r="D30" i="6"/>
  <c r="B31" i="4"/>
  <c r="D30" i="4"/>
  <c r="C30" i="4"/>
  <c r="C117" i="1"/>
  <c r="C107" i="1"/>
  <c r="C75" i="1"/>
  <c r="C62" i="1"/>
  <c r="C52" i="1"/>
  <c r="C20" i="1"/>
  <c r="C31" i="6" l="1"/>
  <c r="B32" i="6"/>
  <c r="D31" i="6"/>
  <c r="D31" i="4"/>
  <c r="B32" i="4"/>
  <c r="C31" i="4"/>
  <c r="D75" i="1"/>
  <c r="B73" i="1"/>
  <c r="B74" i="1" s="1"/>
  <c r="D32" i="6" l="1"/>
  <c r="B33" i="6"/>
  <c r="C32" i="6"/>
  <c r="B33" i="4"/>
  <c r="D32" i="4"/>
  <c r="C32" i="4"/>
  <c r="B75" i="1"/>
  <c r="B34" i="6" l="1"/>
  <c r="D33" i="6"/>
  <c r="C33" i="6"/>
  <c r="B34" i="4"/>
  <c r="D33" i="4"/>
  <c r="C33" i="4"/>
  <c r="D69" i="1"/>
  <c r="B90" i="1"/>
  <c r="B91" i="1" s="1"/>
  <c r="B92" i="1" s="1"/>
  <c r="B93" i="1" s="1"/>
  <c r="B94" i="1" s="1"/>
  <c r="B95" i="1" s="1"/>
  <c r="B96" i="1" s="1"/>
  <c r="B97" i="1" s="1"/>
  <c r="B98" i="1" s="1"/>
  <c r="B99" i="1" s="1"/>
  <c r="B79" i="1"/>
  <c r="B56" i="1"/>
  <c r="B48" i="1"/>
  <c r="B66" i="1"/>
  <c r="B67" i="1" s="1"/>
  <c r="D117" i="1"/>
  <c r="D83" i="1"/>
  <c r="D98" i="1" s="1"/>
  <c r="B111" i="1"/>
  <c r="B112" i="1" s="1"/>
  <c r="B113" i="1" s="1"/>
  <c r="B114" i="1" s="1"/>
  <c r="B115" i="1" s="1"/>
  <c r="B116" i="1" s="1"/>
  <c r="B117" i="1" s="1"/>
  <c r="B21" i="1"/>
  <c r="D21" i="1" s="1"/>
  <c r="B49" i="1" l="1"/>
  <c r="B50" i="1" s="1"/>
  <c r="B51" i="1" s="1"/>
  <c r="B100" i="1"/>
  <c r="B101" i="1" s="1"/>
  <c r="B102" i="1" s="1"/>
  <c r="B103" i="1" s="1"/>
  <c r="B104" i="1" s="1"/>
  <c r="B105" i="1" s="1"/>
  <c r="B106" i="1" s="1"/>
  <c r="B107" i="1" s="1"/>
  <c r="D107" i="1"/>
  <c r="C34" i="6"/>
  <c r="B35" i="6"/>
  <c r="D34" i="6"/>
  <c r="B35" i="4"/>
  <c r="D34" i="4"/>
  <c r="C34" i="4"/>
  <c r="B57" i="1"/>
  <c r="B58" i="1" s="1"/>
  <c r="B59" i="1" s="1"/>
  <c r="B60" i="1" s="1"/>
  <c r="B61" i="1" s="1"/>
  <c r="B80" i="1"/>
  <c r="B81" i="1" s="1"/>
  <c r="B82" i="1" s="1"/>
  <c r="B83" i="1" s="1"/>
  <c r="B68" i="1"/>
  <c r="B69" i="1" s="1"/>
  <c r="B22" i="1"/>
  <c r="D35" i="6" l="1"/>
  <c r="C35" i="6"/>
  <c r="B36" i="6"/>
  <c r="C35" i="4"/>
  <c r="B36" i="4"/>
  <c r="D35" i="4"/>
  <c r="D22" i="1"/>
  <c r="B23" i="1"/>
  <c r="D23" i="1" s="1"/>
  <c r="D36" i="6" l="1"/>
  <c r="B37" i="6"/>
  <c r="C36" i="6"/>
  <c r="B37" i="4"/>
  <c r="D36" i="4"/>
  <c r="C36" i="4"/>
  <c r="B24" i="1"/>
  <c r="D24" i="1" s="1"/>
  <c r="C22" i="1" l="1"/>
  <c r="C21" i="1"/>
  <c r="B38" i="6"/>
  <c r="D37" i="6"/>
  <c r="C37" i="6"/>
  <c r="D37" i="4"/>
  <c r="C37" i="4"/>
  <c r="B38" i="4"/>
  <c r="B25" i="1"/>
  <c r="D25" i="1" s="1"/>
  <c r="B39" i="6" l="1"/>
  <c r="D38" i="6"/>
  <c r="C38" i="6"/>
  <c r="B39" i="4"/>
  <c r="D38" i="4"/>
  <c r="C38" i="4"/>
  <c r="B26" i="1"/>
  <c r="D26" i="1" s="1"/>
  <c r="D54" i="6" l="1"/>
  <c r="D20" i="6" s="1"/>
  <c r="D41" i="6" s="1" a="1"/>
  <c r="D41" i="6" s="1"/>
  <c r="D39" i="6"/>
  <c r="C39" i="6"/>
  <c r="B40" i="6"/>
  <c r="B40" i="4"/>
  <c r="D39" i="4"/>
  <c r="C39" i="4"/>
  <c r="B27" i="1"/>
  <c r="D27" i="1" s="1"/>
  <c r="C40" i="6" l="1"/>
  <c r="D40" i="6"/>
  <c r="D40" i="4"/>
  <c r="C40" i="4"/>
  <c r="B41" i="4"/>
  <c r="C27" i="1"/>
  <c r="B28" i="1"/>
  <c r="D41" i="4" l="1"/>
  <c r="C41" i="4"/>
  <c r="D28" i="1"/>
  <c r="C28" i="1"/>
  <c r="B29" i="1"/>
  <c r="D29" i="1" l="1"/>
  <c r="C29" i="1"/>
  <c r="B30" i="1"/>
  <c r="D30" i="1" l="1"/>
  <c r="C30" i="1"/>
  <c r="B31" i="1"/>
  <c r="D31" i="1" l="1"/>
  <c r="C31" i="1"/>
  <c r="B32" i="1"/>
  <c r="D32" i="1" l="1"/>
  <c r="C32" i="1"/>
  <c r="B33" i="1"/>
  <c r="D33" i="1" l="1"/>
  <c r="C33" i="1"/>
  <c r="B34" i="1"/>
  <c r="D34" i="1" l="1"/>
  <c r="C34" i="1"/>
  <c r="B35" i="1"/>
  <c r="D35" i="1" l="1"/>
  <c r="C35" i="1"/>
  <c r="B36" i="1"/>
  <c r="D36" i="1" l="1"/>
  <c r="C36" i="1"/>
  <c r="B37" i="1"/>
  <c r="D37" i="1" l="1"/>
  <c r="C37" i="1"/>
  <c r="B38" i="1"/>
  <c r="D38" i="1" l="1"/>
  <c r="C38" i="1"/>
  <c r="B39" i="1"/>
  <c r="D39" i="1" l="1"/>
  <c r="C39" i="1"/>
  <c r="B40" i="1"/>
  <c r="D20" i="1"/>
  <c r="B41" i="1" l="1"/>
  <c r="D40" i="1"/>
  <c r="C40" i="1"/>
  <c r="D41" i="1" l="1"/>
  <c r="B42" i="1"/>
  <c r="C41" i="1"/>
  <c r="D42" i="1" l="1"/>
  <c r="B43" i="1"/>
  <c r="C42" i="1"/>
  <c r="D43" i="1" l="1"/>
  <c r="D44" i="1" s="1" a="1"/>
  <c r="D44" i="1" s="1"/>
  <c r="C43" i="1"/>
  <c r="D22" i="4" l="1"/>
  <c r="D42" i="4" s="1" a="1"/>
  <c r="D42"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<sst xmlns="http://schemas.openxmlformats.org/spreadsheetml/2006/main" count="198" uniqueCount="92">
  <si>
    <t>Schedules Attached Herein</t>
  </si>
  <si>
    <t>SCHEDULE OF PRICES</t>
  </si>
  <si>
    <t>TENDERER</t>
  </si>
  <si>
    <t>NAME OF TENDERER:</t>
  </si>
  <si>
    <t>ADDRESS:</t>
  </si>
  <si>
    <t>TELEPHONE NO:</t>
  </si>
  <si>
    <t>TENDERER'S REPRESENTATIVE</t>
  </si>
  <si>
    <t>NAME:</t>
  </si>
  <si>
    <t>SIGNATURE:</t>
  </si>
  <si>
    <t>DATE:</t>
  </si>
  <si>
    <t>Schedule of Prices</t>
  </si>
  <si>
    <t>The Tenderer is required to complete the parts of this Schedule of Prices relevant to their Tender.  The total of all items shall equal their Tendered Lump Sum price.  Items in the Schedule are listed for the general information of Tenderers and will be used in the evaluation of tenders but NOT progress payments. The list of items is believed to be correct, but no responsibility will be accepted by the Principal and for the accuracy or for the omission of any item necessary for the completion of the work as specified, nor will the Principal be deemed to have incurred any liability for any error in omission of items from the schedule. If the Tenderer is not satisfied with the accuracy of the Schedule, he shall insert and include such quantities or items as computed by them that are necessary for the complete and proper performance of the proposed works.</t>
  </si>
  <si>
    <t xml:space="preserve">The completed Schedule of Prices must submitted in Microsoft Excel format. Tenderers may provide an additional copy of the schedule in PDF format for verification purposes if desired. </t>
  </si>
  <si>
    <t>Total Price</t>
  </si>
  <si>
    <t>Description</t>
  </si>
  <si>
    <t>Amount (ex GST)</t>
  </si>
  <si>
    <t>Subtotal for Item A</t>
  </si>
  <si>
    <t>TOTAL PRICE:</t>
  </si>
  <si>
    <t>Item A</t>
  </si>
  <si>
    <t>ID</t>
  </si>
  <si>
    <t>Component</t>
  </si>
  <si>
    <t>Other (please specify)</t>
  </si>
  <si>
    <t>Item B</t>
  </si>
  <si>
    <t>Preliminaries</t>
  </si>
  <si>
    <t>Implementation of all Management Plans</t>
  </si>
  <si>
    <t>Others (please specify)</t>
  </si>
  <si>
    <t>Item C</t>
  </si>
  <si>
    <t>Item D</t>
  </si>
  <si>
    <t>Item E</t>
  </si>
  <si>
    <t>Item F</t>
  </si>
  <si>
    <t>Item G</t>
  </si>
  <si>
    <t xml:space="preserve">SCHEDULE OF RATES </t>
  </si>
  <si>
    <t>Schedule of Rates</t>
  </si>
  <si>
    <t>The Tenderer is required to complete the parts of this Schedule relevant to their Tender.  Items in the Schedule are listed for the general information of Tenderers. The items are believed to be correct, but no responsibility will be accepted by the Principal and for the accuracy or for the omission of any item necessary for the completion of the work as specified, nor will the Principal be deemed to have incurred any liability for any error in omission of items from the schedule. If the Tenderer is not satisfied with the accuracy of the Schedule, he shall insert and include such quantities or items as computed by them that are necessary for the complete and proper performance of the proposed works.</t>
  </si>
  <si>
    <t xml:space="preserve">The completed Schedule of Rates must submitted in Microsoft Excel format. Tenderers may provide an additional copy of the schedule in PDF format for verification purposes if desired. </t>
  </si>
  <si>
    <t>Rates</t>
  </si>
  <si>
    <t>Item</t>
  </si>
  <si>
    <t>Unit</t>
  </si>
  <si>
    <t>Rate (ex GST)</t>
  </si>
  <si>
    <t>Project Manager</t>
  </si>
  <si>
    <t>$ per hour</t>
  </si>
  <si>
    <t>Tradespeople</t>
  </si>
  <si>
    <t>Technical Experts - Phone assistance</t>
  </si>
  <si>
    <t>Technical Experts - Onsite assistance</t>
  </si>
  <si>
    <t>$ per day on site</t>
  </si>
  <si>
    <t>Support Staff</t>
  </si>
  <si>
    <t>Other (please specify role and rate unit)</t>
  </si>
  <si>
    <t>$ per hour / day</t>
  </si>
  <si>
    <t>TENDER COST SCHEDULES - Moura and Biloela WTP Upgrades</t>
  </si>
  <si>
    <t>Schedule of Prices for PLC/SCADA System Update (Deliverable 3)</t>
  </si>
  <si>
    <t>DELIVERABLE 1</t>
  </si>
  <si>
    <t>DELIVERABLE 2</t>
  </si>
  <si>
    <t>DELIVERABLE 3</t>
  </si>
  <si>
    <t>Schedule of Prices for Internal Access Upgrade to Potable Water Storage Reservoir – Baralaba,  (Deliverable 1)</t>
  </si>
  <si>
    <t>Schedule of Prices for Internal Access Upgrade to Potable Water Storage Reservoir – Biloela (Deliverable 2)</t>
  </si>
  <si>
    <t>Materials Supply and Site works</t>
  </si>
  <si>
    <t>Supply of as per Design Internal Ladder and Platform Material Components</t>
  </si>
  <si>
    <t>Biloela 1.5ML Reservoir Materials Supply and Site works</t>
  </si>
  <si>
    <t>Biloela Low Zone Reservoir Materials Supply and Site works</t>
  </si>
  <si>
    <t>Installation of Ladder and Platform</t>
  </si>
  <si>
    <t xml:space="preserve">Supply of as per Design Internal Ladder and Platform Material Components </t>
  </si>
  <si>
    <t>Moura Reservoir Materials Supply and Site works</t>
  </si>
  <si>
    <t>Installation of Ladder, Platform and Davits</t>
  </si>
  <si>
    <t>Delivery to Site of Ladder and Platforms Materials Components, and Davits</t>
  </si>
  <si>
    <t>Supply of as per Design Internal Ladder Material Components Including Handrail and Self Closing Gate</t>
  </si>
  <si>
    <t>Delivery to Site of all Materials Components</t>
  </si>
  <si>
    <t>Supply of as per Design Roof-top Platform Material Components</t>
  </si>
  <si>
    <t>Site Mobilisation Moura to Baralaba</t>
  </si>
  <si>
    <t>Supply of Internal Ladder and Platform, including all components as per IFC drawing</t>
  </si>
  <si>
    <t>Material Components Delivery to Site</t>
  </si>
  <si>
    <t>Removal of Existing Internal ladder System, and the Old Roof Beams, as per IFC drawing Specification, and including Reservoir Floor Broom Cleaning of all Loose Materials</t>
  </si>
  <si>
    <t>Disposal of Old Ladder and Old Roof Beams at Trap Gully Land Fill (On the Dawson Hwy, 14km East of Biloela)</t>
  </si>
  <si>
    <t>Ladder and Platform Installation as per IFC DWG and specifications</t>
  </si>
  <si>
    <t xml:space="preserve">Materials Supply and Site works – Biloela Earlsfield Standpipe </t>
  </si>
  <si>
    <t>Supply of as per Design, Operational Ready, New Beaver Technology Lifting Davit, or Approved Similar (Including Base, Mast with Sufficient Extension to Achieved a Person’s Standing Safe Operation, Davit Arm and Fittings Like Bolts, Nuts, As Required Dissimilar Metal Separators, etc.)</t>
  </si>
  <si>
    <t>Supply Stainless Steel (SS) Winch to fit the Beaver Technology Lifting Davit (Winch Model # M4412PB with Brake for Lifting or Similar; Including 36.5m SS Cable)</t>
  </si>
  <si>
    <t>Supply Stainless Steel (SS) Personnel Winch for 3M DBI-Sala High-Capacity Rescue Davit (Winch with Double Gear and 36.5m minimum length SS Rope)</t>
  </si>
  <si>
    <t>Material Components Delivery to Site Including Ladder, Work Platforms and Davit System</t>
  </si>
  <si>
    <t xml:space="preserve">Installation of As Per Design Internal Ladder and Platform, and Roof-top Work Platform, Included </t>
  </si>
  <si>
    <t xml:space="preserve">Installation of As Per Design Lifting and Rescue Davits, Including Dissimilar Metal Separation, Signage, etc.  </t>
  </si>
  <si>
    <r>
      <t xml:space="preserve">Supply of as per Design, Operational Ready, New </t>
    </r>
    <r>
      <rPr>
        <sz val="11"/>
        <color theme="1"/>
        <rFont val="Calibri"/>
        <family val="2"/>
      </rPr>
      <t xml:space="preserve">3M DBI-Sala High-Capacity Rescue Davit </t>
    </r>
    <r>
      <rPr>
        <sz val="11"/>
        <color rgb="FF000000"/>
        <rFont val="Calibri"/>
        <family val="2"/>
      </rPr>
      <t>or Approved Similar (Including Base, Mast with Sufficient Extension to Achieved a Person’s Standing Safe Operation, Davit Arm and Fittings Like Bolts, Nuts, As-required Dissimilar Metal Separators, etc.)</t>
    </r>
  </si>
  <si>
    <t>Supply Stainless Steel (SS) Personnel Winch for 3M DBI-Sala High-Capacity Rescue Davit (Winch with Double Gear and 22m minimum length SS Rope)</t>
  </si>
  <si>
    <t>Installation of Ladder, Handrail Extension, Self-closing Gate and Rescue Davit</t>
  </si>
  <si>
    <r>
      <t xml:space="preserve">Supply of as per Design, Operational Ready, New </t>
    </r>
    <r>
      <rPr>
        <sz val="11"/>
        <color theme="1"/>
        <rFont val="Calibri"/>
        <family val="2"/>
      </rPr>
      <t xml:space="preserve">3M DBI-Sala High-Capacity Rescue Davit </t>
    </r>
    <r>
      <rPr>
        <sz val="11"/>
        <color rgb="FF000000"/>
        <rFont val="Calibri"/>
        <family val="2"/>
      </rPr>
      <t>or Approved Similar (Including Base, Mast with Sufficient Extension to Achieved a Person’s Standing Safe Operation, Davit Arm and Fittings Like Bolts, Nuts, etc.)</t>
    </r>
  </si>
  <si>
    <t>Removal of Existing Internal ladder System, as per IFC drawing Specification, and including Reservoir Floor Broom Cleaning of all Loose Materials</t>
  </si>
  <si>
    <t>Disposal of Old Ladder at Trap Gully Land Fill (On the Dawson Hwy, 14km East of Biloela)</t>
  </si>
  <si>
    <t>Site Mobilisation Biloela to Moura</t>
  </si>
  <si>
    <t>Supply of as per Design Internal Ladder and Handrail Material Components</t>
  </si>
  <si>
    <t>Supply Stainless Steel (SS) Winch to fit the Beaver Technology Lifting Davit (Winch Model # M4412PB with Brake for Lifting or Similar, Including 20m SS Cable)</t>
  </si>
  <si>
    <t>Supply Stainless Steel (SS) Personnel Winch for 3M DBI-Sala High-Capacity Rescue Davit (Winch with Double Gear and 24m minimum length SS Rope)</t>
  </si>
  <si>
    <t>Site Mobilisation to Biloela (From Home/ Base)</t>
  </si>
  <si>
    <t>Site Demobilisation (Back to Home/ 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</si>
</sst>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
  </numFmts>
  <fonts count="24" x14ac:knownFonts="1">
    <font>
      <sz val="11"/>
      <color theme="1"/>
      <name val="Calibri"/>
      <family val="2"/>
      <scheme val="minor"/>
    </font>
    <font>
      <b/>
      <sz val="11"/>
      <color theme="0"/>
      <name val="Calibri"/>
      <family val="2"/>
      <scheme val="minor"/>
    </font>
    <font>
      <b/>
      <sz val="14"/>
      <color theme="0"/>
      <name val="Calibri"/>
      <family val="2"/>
      <scheme val="minor"/>
    </font>
    <font>
      <b/>
      <sz val="14"/>
      <color theme="1"/>
      <name val="Calibri"/>
      <family val="2"/>
      <scheme val="minor"/>
    </font>
    <font>
      <sz val="11"/>
      <color theme="1"/>
      <name val="Calibri"/>
      <family val="2"/>
      <scheme val="minor"/>
    </font>
    <font>
      <b/>
      <sz val="11"/>
      <color theme="1"/>
      <name val="Calibri"/>
      <family val="2"/>
      <scheme val="minor"/>
    </font>
    <font>
      <sz val="11"/>
      <color rgb="FF000000"/>
      <name val="Arial"/>
      <family val="2"/>
    </font>
    <font>
      <sz val="11"/>
      <color rgb="FF000000"/>
      <name val="Calibri"/>
      <family val="2"/>
      <scheme val="minor"/>
    </font>
    <font>
      <b/>
      <sz val="11"/>
      <color rgb="FF000000"/>
      <name val="Calibri"/>
      <family val="2"/>
      <scheme val="minor"/>
    </font>
    <font>
      <b/>
      <sz val="12"/>
      <color theme="1"/>
      <name val="Calibri"/>
      <family val="2"/>
      <scheme val="minor"/>
    </font>
    <font>
      <b/>
      <sz val="12"/>
      <color rgb="FF000000"/>
      <name val="Calibri"/>
      <family val="2"/>
      <scheme val="minor"/>
    </font>
    <font>
      <sz val="16"/>
      <color theme="1"/>
      <name val="Calibri"/>
      <family val="2"/>
      <scheme val="minor"/>
    </font>
    <font>
      <b/>
      <sz val="11"/>
      <color theme="1"/>
      <name val="Arial"/>
      <family val="2"/>
    </font>
    <font>
      <b/>
      <sz val="20"/>
      <color theme="1"/>
      <name val="Arial"/>
      <family val="2"/>
    </font>
    <font>
      <sz val="11"/>
      <color theme="1"/>
      <name val="Arial"/>
      <family val="2"/>
    </font>
    <font>
      <sz val="11"/>
      <name val="Calibri"/>
      <family val="2"/>
      <scheme val="minor"/>
    </font>
    <font>
      <b/>
      <sz val="11"/>
      <name val="Calibri"/>
      <family val="2"/>
      <scheme val="minor"/>
    </font>
    <font>
      <sz val="11"/>
      <color rgb="FF000000"/>
      <name val="Calibri"/>
      <scheme val="minor"/>
    </font>
    <font>
      <sz val="11"/>
      <color theme="1"/>
      <name val="Calibri"/>
      <scheme val="minor"/>
    </font>
    <font>
      <b/>
      <sz val="11"/>
      <color rgb="FF000000"/>
      <name val="Calibri"/>
      <scheme val="minor"/>
    </font>
    <font>
      <b/>
      <sz val="20"/>
      <color theme="1"/>
      <name val="Arial"/>
    </font>
    <font>
      <sz val="8"/>
      <name val="Calibri"/>
      <family val="2"/>
      <scheme val="minor"/>
    </font>
    <font>
      <sz val="11"/>
      <color theme="1"/>
      <name val="Calibri"/>
      <family val="2"/>
    </font>
    <font>
      <sz val="11"/>
      <color rgb="FF000000"/>
      <name val="Calibri"/>
      <family val="2"/>
    </font>
  </fonts>
  <fills count="9">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0"/>
        <bgColor theme="4"/>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theme="4" tint="0.79998168889431442"/>
        <bgColor indexed="64"/>
      </patternFill>
    </fill>
    <fill>
      <patternFill patternType="solid">
        <fgColor theme="0" tint="-4.9989318521683403E-2"/>
        <bgColor indexed="64"/>
      </patternFill>
    </fill>
  </fills>
  <borders count="26">
    <border>
      <left/>
      <right/>
      <top/>
      <bottom/>
      <diagonal/>
    </border>
    <border>
      <left style="thin">
        <color indexed="64"/>
      </left>
      <right/>
      <top/>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4" tint="0.39997558519241921"/>
      </left>
      <right/>
      <top style="thin">
        <color theme="4" tint="0.39997558519241921"/>
      </top>
      <bottom style="thin">
        <color theme="4" tint="0.39994506668294322"/>
      </bottom>
      <diagonal/>
    </border>
    <border>
      <left/>
      <right/>
      <top style="thin">
        <color theme="4" tint="0.39997558519241921"/>
      </top>
      <bottom style="thin">
        <color theme="4" tint="0.39994506668294322"/>
      </bottom>
      <diagonal/>
    </border>
    <border>
      <left/>
      <right style="thin">
        <color theme="4" tint="0.39997558519241921"/>
      </right>
      <top style="thin">
        <color theme="4" tint="0.39997558519241921"/>
      </top>
      <bottom style="thin">
        <color theme="4" tint="0.39994506668294322"/>
      </bottom>
      <diagonal/>
    </border>
    <border>
      <left/>
      <right/>
      <top style="thin">
        <color theme="4" tint="0.59999389629810485"/>
      </top>
      <bottom/>
      <diagonal/>
    </border>
    <border>
      <left/>
      <right/>
      <top style="thin">
        <color theme="4" tint="0.39997558519241921"/>
      </top>
      <bottom style="thin">
        <color theme="4" tint="0.59999389629810485"/>
      </bottom>
      <diagonal/>
    </border>
    <border>
      <left/>
      <right style="thin">
        <color theme="4" tint="0.39997558519241921"/>
      </right>
      <top style="thin">
        <color theme="4" tint="0.39997558519241921"/>
      </top>
      <bottom style="thin">
        <color theme="4" tint="0.59999389629810485"/>
      </bottom>
      <diagonal/>
    </border>
    <border>
      <left style="medium">
        <color rgb="FFA5C9EB"/>
      </left>
      <right style="medium">
        <color rgb="FFA5C9EB"/>
      </right>
      <top style="medium">
        <color rgb="FFA5C9EB"/>
      </top>
      <bottom style="medium">
        <color rgb="FFA5C9EB"/>
      </bottom>
      <diagonal/>
    </border>
    <border>
      <left style="medium">
        <color rgb="FFA5C9EB"/>
      </left>
      <right style="medium">
        <color rgb="FFA5C9EB"/>
      </right>
      <top/>
      <bottom style="medium">
        <color rgb="FFA5C9EB"/>
      </bottom>
      <diagonal/>
    </border>
  </borders>
  <cellStyleXfs count="2">
    <xf numFmtId="0" fontId="0" fillId="0" borderId="0"/>
    <xf numFmtId="44" fontId="4" fillId="0" borderId="0" applyFont="0" applyFill="0" applyBorder="0" applyAlignment="0" applyProtection="0"/>
  </cellStyleXfs>
  <cellXfs count="103">
    <xf numFmtId="0" fontId="0" fillId="0" borderId="0" xfId="0"/>
    <xf numFmtId="0" fontId="0" fillId="2" borderId="0" xfId="0" applyFill="1"/>
    <xf numFmtId="0" fontId="1" fillId="4" borderId="0" xfId="0" applyFont="1" applyFill="1" applyAlignment="1">
      <alignment horizontal="center" vertical="top" wrapText="1"/>
    </xf>
    <xf numFmtId="0" fontId="3" fillId="2" borderId="0" xfId="0" applyFont="1" applyFill="1" applyAlignment="1">
      <alignment wrapText="1"/>
    </xf>
    <xf numFmtId="0" fontId="3" fillId="2" borderId="0" xfId="0" applyFont="1" applyFill="1"/>
    <xf numFmtId="0" fontId="0" fillId="0" borderId="0" xfId="0" applyAlignment="1">
      <alignment horizontal="center"/>
    </xf>
    <xf numFmtId="164" fontId="0" fillId="5" borderId="2" xfId="0" applyNumberFormat="1" applyFill="1" applyBorder="1" applyAlignment="1">
      <alignment horizontal="center" vertical="top" wrapText="1"/>
    </xf>
    <xf numFmtId="164" fontId="0" fillId="0" borderId="2" xfId="0" applyNumberFormat="1" applyBorder="1" applyAlignment="1">
      <alignment horizontal="center" vertical="top" wrapText="1"/>
    </xf>
    <xf numFmtId="0" fontId="3" fillId="2" borderId="0" xfId="0" applyFont="1" applyFill="1" applyAlignment="1">
      <alignment horizontal="left"/>
    </xf>
    <xf numFmtId="44" fontId="0" fillId="0" borderId="0" xfId="1" applyFont="1" applyFill="1" applyBorder="1"/>
    <xf numFmtId="0" fontId="1" fillId="3" borderId="5" xfId="0" applyFont="1" applyFill="1" applyBorder="1" applyAlignment="1">
      <alignment horizontal="center"/>
    </xf>
    <xf numFmtId="0" fontId="0" fillId="0" borderId="0" xfId="0" applyAlignment="1">
      <alignment vertical="top" wrapText="1"/>
    </xf>
    <xf numFmtId="0" fontId="7" fillId="0" borderId="0" xfId="0" applyFont="1" applyAlignment="1">
      <alignment vertical="top" wrapText="1"/>
    </xf>
    <xf numFmtId="0" fontId="8" fillId="0" borderId="0" xfId="0" applyFont="1" applyAlignment="1">
      <alignment vertical="top" wrapText="1"/>
    </xf>
    <xf numFmtId="44" fontId="8" fillId="0" borderId="0" xfId="0" applyNumberFormat="1" applyFont="1" applyAlignment="1">
      <alignment vertical="top"/>
    </xf>
    <xf numFmtId="0" fontId="5" fillId="0" borderId="0" xfId="0" applyFont="1"/>
    <xf numFmtId="44" fontId="5" fillId="0" borderId="0" xfId="1" applyFont="1" applyFill="1" applyBorder="1"/>
    <xf numFmtId="0" fontId="6" fillId="2" borderId="0" xfId="0" applyFont="1" applyFill="1" applyAlignment="1">
      <alignment vertical="top"/>
    </xf>
    <xf numFmtId="0" fontId="6" fillId="2" borderId="0" xfId="0" applyFont="1" applyFill="1" applyAlignment="1">
      <alignment vertical="top" wrapText="1"/>
    </xf>
    <xf numFmtId="0" fontId="1" fillId="3" borderId="0" xfId="0" applyFont="1" applyFill="1" applyAlignment="1">
      <alignment horizontal="center"/>
    </xf>
    <xf numFmtId="164" fontId="0" fillId="0" borderId="0" xfId="0" applyNumberFormat="1" applyAlignment="1">
      <alignment horizontal="center" vertical="top" wrapText="1"/>
    </xf>
    <xf numFmtId="0" fontId="8" fillId="2" borderId="0" xfId="0" applyFont="1" applyFill="1" applyAlignment="1">
      <alignment vertical="top"/>
    </xf>
    <xf numFmtId="0" fontId="8" fillId="2" borderId="0" xfId="0" applyFont="1" applyFill="1" applyAlignment="1">
      <alignment vertical="top" wrapText="1"/>
    </xf>
    <xf numFmtId="0" fontId="0" fillId="5" borderId="2" xfId="0" applyFill="1" applyBorder="1"/>
    <xf numFmtId="0" fontId="0" fillId="5" borderId="13" xfId="0" applyFill="1" applyBorder="1"/>
    <xf numFmtId="0" fontId="0" fillId="0" borderId="2" xfId="0" applyBorder="1"/>
    <xf numFmtId="0" fontId="0" fillId="0" borderId="13" xfId="0" applyBorder="1"/>
    <xf numFmtId="44" fontId="0" fillId="5" borderId="14" xfId="0" applyNumberFormat="1" applyFill="1" applyBorder="1"/>
    <xf numFmtId="44" fontId="0" fillId="0" borderId="14" xfId="0" applyNumberFormat="1" applyBorder="1"/>
    <xf numFmtId="44" fontId="10" fillId="0" borderId="5" xfId="0" applyNumberFormat="1" applyFont="1" applyBorder="1" applyAlignment="1">
      <alignment vertical="top"/>
    </xf>
    <xf numFmtId="0" fontId="0" fillId="6" borderId="13" xfId="0" applyFill="1" applyBorder="1"/>
    <xf numFmtId="44" fontId="0" fillId="7" borderId="14" xfId="0" applyNumberFormat="1" applyFill="1" applyBorder="1"/>
    <xf numFmtId="0" fontId="0" fillId="8" borderId="11" xfId="0" applyFill="1" applyBorder="1"/>
    <xf numFmtId="0" fontId="0" fillId="8" borderId="12" xfId="0" applyFill="1" applyBorder="1"/>
    <xf numFmtId="0" fontId="0" fillId="8" borderId="16" xfId="0" applyFill="1" applyBorder="1"/>
    <xf numFmtId="0" fontId="0" fillId="8" borderId="17" xfId="0" applyFill="1" applyBorder="1"/>
    <xf numFmtId="0" fontId="11" fillId="8" borderId="6" xfId="0" applyFont="1" applyFill="1" applyBorder="1"/>
    <xf numFmtId="0" fontId="0" fillId="8" borderId="9" xfId="0" applyFill="1" applyBorder="1"/>
    <xf numFmtId="0" fontId="0" fillId="8" borderId="7" xfId="0" applyFill="1" applyBorder="1"/>
    <xf numFmtId="0" fontId="12" fillId="8" borderId="10" xfId="0" applyFont="1" applyFill="1" applyBorder="1"/>
    <xf numFmtId="0" fontId="12" fillId="8" borderId="15" xfId="0" applyFont="1" applyFill="1" applyBorder="1"/>
    <xf numFmtId="0" fontId="0" fillId="2" borderId="0" xfId="0" applyFill="1" applyAlignment="1">
      <alignment horizontal="left" vertical="top"/>
    </xf>
    <xf numFmtId="0" fontId="0" fillId="8" borderId="11" xfId="0" applyFill="1" applyBorder="1" applyAlignment="1">
      <alignment horizontal="left" vertical="top"/>
    </xf>
    <xf numFmtId="0" fontId="0" fillId="8" borderId="12" xfId="0" applyFill="1" applyBorder="1" applyAlignment="1">
      <alignment horizontal="left" vertical="top"/>
    </xf>
    <xf numFmtId="0" fontId="1" fillId="3" borderId="3" xfId="0" applyFont="1" applyFill="1" applyBorder="1" applyAlignment="1">
      <alignment horizontal="center" vertical="top" wrapText="1"/>
    </xf>
    <xf numFmtId="0" fontId="1" fillId="3" borderId="4" xfId="0" applyFont="1" applyFill="1" applyBorder="1" applyAlignment="1">
      <alignment horizontal="center" vertical="top" wrapText="1"/>
    </xf>
    <xf numFmtId="0" fontId="0" fillId="5" borderId="2" xfId="0" applyFill="1" applyBorder="1" applyAlignment="1">
      <alignment horizontal="center"/>
    </xf>
    <xf numFmtId="0" fontId="0" fillId="7" borderId="2" xfId="0" applyFill="1" applyBorder="1"/>
    <xf numFmtId="0" fontId="14" fillId="8" borderId="10" xfId="0" applyFont="1" applyFill="1" applyBorder="1"/>
    <xf numFmtId="0" fontId="14" fillId="8" borderId="15" xfId="0" applyFont="1" applyFill="1" applyBorder="1"/>
    <xf numFmtId="0" fontId="14" fillId="8" borderId="10" xfId="0" applyFont="1" applyFill="1" applyBorder="1" applyAlignment="1">
      <alignment horizontal="left" vertical="top"/>
    </xf>
    <xf numFmtId="0" fontId="0" fillId="6" borderId="2" xfId="0" applyFill="1" applyBorder="1"/>
    <xf numFmtId="44" fontId="0" fillId="6" borderId="14" xfId="0" applyNumberFormat="1" applyFill="1" applyBorder="1"/>
    <xf numFmtId="0" fontId="0" fillId="6" borderId="18" xfId="0" applyFill="1" applyBorder="1"/>
    <xf numFmtId="0" fontId="0" fillId="6" borderId="19" xfId="0" applyFill="1" applyBorder="1"/>
    <xf numFmtId="44" fontId="0" fillId="6" borderId="20" xfId="0" applyNumberFormat="1" applyFill="1" applyBorder="1"/>
    <xf numFmtId="0" fontId="0" fillId="2" borderId="2" xfId="0" applyFill="1" applyBorder="1"/>
    <xf numFmtId="44" fontId="7" fillId="0" borderId="0" xfId="0" applyNumberFormat="1" applyFont="1" applyAlignment="1">
      <alignment vertical="top"/>
    </xf>
    <xf numFmtId="0" fontId="15" fillId="5" borderId="13" xfId="0" applyFont="1" applyFill="1" applyBorder="1"/>
    <xf numFmtId="0" fontId="15" fillId="0" borderId="0" xfId="0" applyFont="1"/>
    <xf numFmtId="0" fontId="15" fillId="0" borderId="0" xfId="0" applyFont="1" applyAlignment="1">
      <alignment vertical="top" wrapText="1"/>
    </xf>
    <xf numFmtId="44" fontId="16" fillId="0" borderId="0" xfId="0" applyNumberFormat="1" applyFont="1" applyAlignment="1">
      <alignment vertical="top"/>
    </xf>
    <xf numFmtId="44" fontId="0" fillId="5" borderId="5" xfId="1" applyFont="1" applyFill="1" applyBorder="1"/>
    <xf numFmtId="44" fontId="0" fillId="7" borderId="5" xfId="1" applyFont="1" applyFill="1" applyBorder="1"/>
    <xf numFmtId="0" fontId="3" fillId="0" borderId="0" xfId="0" applyFont="1"/>
    <xf numFmtId="44" fontId="0" fillId="0" borderId="5" xfId="1" applyFont="1" applyFill="1" applyBorder="1"/>
    <xf numFmtId="164" fontId="4" fillId="0" borderId="0" xfId="0" applyNumberFormat="1" applyFont="1" applyAlignment="1">
      <alignment horizontal="center" vertical="top" wrapText="1"/>
    </xf>
    <xf numFmtId="0" fontId="17" fillId="0" borderId="0" xfId="0" applyFont="1" applyAlignment="1">
      <alignment vertical="top" wrapText="1"/>
    </xf>
    <xf numFmtId="0" fontId="0" fillId="0" borderId="2" xfId="0" applyBorder="1" applyAlignment="1">
      <alignment horizontal="center"/>
    </xf>
    <xf numFmtId="0" fontId="0" fillId="2" borderId="21" xfId="0" applyFill="1" applyBorder="1"/>
    <xf numFmtId="0" fontId="15" fillId="0" borderId="22" xfId="0" applyFont="1" applyBorder="1"/>
    <xf numFmtId="44" fontId="0" fillId="0" borderId="23" xfId="0" applyNumberFormat="1" applyBorder="1"/>
    <xf numFmtId="164" fontId="18" fillId="0" borderId="0" xfId="0" applyNumberFormat="1" applyFont="1" applyAlignment="1">
      <alignment horizontal="center" vertical="top" wrapText="1"/>
    </xf>
    <xf numFmtId="44" fontId="19" fillId="0" borderId="0" xfId="0" applyNumberFormat="1" applyFont="1" applyAlignment="1">
      <alignment vertical="top"/>
    </xf>
    <xf numFmtId="0" fontId="3" fillId="0" borderId="0" xfId="0" applyFont="1" applyAlignment="1">
      <alignment horizontal="left"/>
    </xf>
    <xf numFmtId="0" fontId="15" fillId="5" borderId="13" xfId="0" applyFont="1" applyFill="1" applyBorder="1" applyAlignment="1">
      <alignment wrapText="1"/>
    </xf>
    <xf numFmtId="0" fontId="15" fillId="0" borderId="13" xfId="0" applyFont="1" applyBorder="1" applyAlignment="1">
      <alignment wrapText="1"/>
    </xf>
    <xf numFmtId="0" fontId="13" fillId="0" borderId="0" xfId="0" applyFont="1" applyAlignment="1">
      <alignment horizontal="center" vertical="top" wrapText="1"/>
    </xf>
    <xf numFmtId="0" fontId="2" fillId="3" borderId="10" xfId="0" applyFont="1" applyFill="1" applyBorder="1" applyAlignment="1">
      <alignment horizontal="center" vertical="top" wrapText="1"/>
    </xf>
    <xf numFmtId="0" fontId="2" fillId="3" borderId="11" xfId="0" applyFont="1" applyFill="1" applyBorder="1" applyAlignment="1">
      <alignment horizontal="center" vertical="top" wrapText="1"/>
    </xf>
    <xf numFmtId="0" fontId="2" fillId="3" borderId="12" xfId="0" applyFont="1" applyFill="1" applyBorder="1" applyAlignment="1">
      <alignment horizontal="center" vertical="top" wrapText="1"/>
    </xf>
    <xf numFmtId="0" fontId="13" fillId="0" borderId="0" xfId="0" applyFont="1" applyAlignment="1">
      <alignment horizontal="center"/>
    </xf>
    <xf numFmtId="0" fontId="1" fillId="3" borderId="3" xfId="0" applyFont="1" applyFill="1" applyBorder="1" applyAlignment="1">
      <alignment horizontal="center" vertical="top" wrapText="1"/>
    </xf>
    <xf numFmtId="0" fontId="1" fillId="3" borderId="4" xfId="0" applyFont="1" applyFill="1" applyBorder="1" applyAlignment="1">
      <alignment horizontal="center" vertical="top" wrapText="1"/>
    </xf>
    <xf numFmtId="164" fontId="9" fillId="0" borderId="3" xfId="0" applyNumberFormat="1" applyFont="1" applyBorder="1" applyAlignment="1">
      <alignment horizontal="right" vertical="top" wrapText="1"/>
    </xf>
    <xf numFmtId="164" fontId="9" fillId="0" borderId="4" xfId="0" applyNumberFormat="1" applyFont="1" applyBorder="1" applyAlignment="1">
      <alignment horizontal="right" vertical="top" wrapText="1"/>
    </xf>
    <xf numFmtId="0" fontId="3" fillId="2" borderId="0" xfId="0" applyFont="1" applyFill="1" applyAlignment="1">
      <alignment horizontal="left" wrapText="1"/>
    </xf>
    <xf numFmtId="0" fontId="0" fillId="2" borderId="6"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20" fillId="0" borderId="0" xfId="0" applyFont="1" applyAlignment="1">
      <alignment horizontal="center"/>
    </xf>
    <xf numFmtId="0" fontId="13" fillId="0" borderId="0" xfId="0" applyFont="1" applyAlignment="1">
      <alignment horizontal="center" wrapText="1"/>
    </xf>
    <xf numFmtId="44" fontId="0" fillId="0" borderId="0" xfId="1" applyNumberFormat="1" applyFont="1" applyFill="1" applyBorder="1"/>
    <xf numFmtId="0" fontId="23" fillId="0" borderId="24" xfId="0" applyFont="1" applyBorder="1" applyAlignment="1">
      <alignment vertical="center" wrapText="1"/>
    </xf>
    <xf numFmtId="0" fontId="23" fillId="0" borderId="25" xfId="0" applyFont="1" applyBorder="1" applyAlignment="1">
      <alignment vertical="center" wrapText="1"/>
    </xf>
    <xf numFmtId="0" fontId="22" fillId="0" borderId="25" xfId="0" applyFont="1" applyBorder="1" applyAlignment="1">
      <alignment vertical="center" wrapText="1"/>
    </xf>
    <xf numFmtId="0" fontId="23" fillId="0" borderId="25" xfId="0" applyFont="1" applyBorder="1" applyAlignment="1">
      <alignment vertical="center"/>
    </xf>
    <xf numFmtId="164" fontId="0" fillId="0" borderId="0" xfId="0" applyNumberFormat="1" applyFont="1" applyFill="1" applyAlignment="1">
      <alignment horizontal="center" vertical="top" wrapText="1"/>
    </xf>
    <xf numFmtId="44" fontId="8" fillId="0" borderId="0" xfId="0" applyNumberFormat="1" applyFont="1" applyFill="1" applyAlignment="1">
      <alignment vertical="top"/>
    </xf>
    <xf numFmtId="0" fontId="7" fillId="0" borderId="0" xfId="0" applyFont="1"/>
  </cellXfs>
  <cellStyles count="2">
    <cellStyle name="Currency" xfId="1" builtinId="4"/>
    <cellStyle name="Normal" xfId="0" builtinId="0"/>
  </cellStyles>
  <dxfs count="56">
    <dxf>
      <font>
        <b/>
        <i val="0"/>
        <strike val="0"/>
        <condense val="0"/>
        <extend val="0"/>
        <outline val="0"/>
        <shadow val="0"/>
        <u val="none"/>
        <vertAlign val="baseline"/>
        <sz val="11"/>
        <color rgb="FF000000"/>
        <name val="Calibri"/>
        <scheme val="minor"/>
      </font>
      <numFmt numFmtId="34" formatCode="_-&quot;$&quot;* #,##0.00_-;\-&quot;$&quot;* #,##0.00_-;_-&quot;$&quot;* &quot;-&quot;??_-;_-@_-"/>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0."/>
      <fill>
        <patternFill patternType="none">
          <fgColor indexed="64"/>
          <bgColor indexed="65"/>
        </patternFill>
      </fill>
      <alignment horizontal="center" vertical="top"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bottom" textRotation="0" wrapText="0" indent="0" justifyLastLine="0" shrinkToFit="0" readingOrder="0"/>
    </dxf>
    <dxf>
      <numFmt numFmtId="34" formatCode="_-&quot;$&quot;* #,##0.00_-;\-&quot;$&quot;* #,##0.00_-;_-&quot;$&quot;* &quot;-&quot;??_-;_-@_-"/>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rgb="FF000000"/>
          <bgColor rgb="FFFFFFFF"/>
        </patternFill>
      </fill>
    </dxf>
    <dxf>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rgb="FF000000"/>
        <name val="Calibri"/>
        <scheme val="minor"/>
      </font>
      <numFmt numFmtId="34" formatCode="_-&quot;$&quot;* #,##0.00_-;\-&quot;$&quot;* #,##0.00_-;_-&quot;$&quot;* &quot;-&quot;??_-;_-@_-"/>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0."/>
      <fill>
        <patternFill patternType="none">
          <fgColor indexed="64"/>
          <bgColor indexed="65"/>
        </patternFill>
      </fill>
      <alignment horizontal="center" vertical="top"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bottom" textRotation="0" wrapText="0" indent="0" justifyLastLine="0" shrinkToFit="0" readingOrder="0"/>
    </dxf>
    <dxf>
      <font>
        <b/>
        <i val="0"/>
        <strike val="0"/>
        <condense val="0"/>
        <extend val="0"/>
        <outline val="0"/>
        <shadow val="0"/>
        <u val="none"/>
        <vertAlign val="baseline"/>
        <sz val="11"/>
        <color rgb="FF000000"/>
        <name val="Calibri"/>
        <scheme val="minor"/>
      </font>
      <numFmt numFmtId="34" formatCode="_-&quot;$&quot;* #,##0.00_-;\-&quot;$&quot;* #,##0.00_-;_-&quot;$&quot;* &quot;-&quot;??_-;_-@_-"/>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0."/>
      <fill>
        <patternFill patternType="none">
          <fgColor indexed="64"/>
          <bgColor indexed="65"/>
        </patternFill>
      </fill>
      <alignment horizontal="center" vertical="top"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bottom" textRotation="0" wrapText="0" indent="0" justifyLastLine="0" shrinkToFit="0" readingOrder="0"/>
    </dxf>
    <dxf>
      <numFmt numFmtId="34" formatCode="_-&quot;$&quot;* #,##0.00_-;\-&quot;$&quot;* #,##0.00_-;_-&quot;$&quot;* &quot;-&quot;??_-;_-@_-"/>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rgb="FF000000"/>
          <bgColor rgb="FFFFFFFF"/>
        </patternFill>
      </fill>
    </dxf>
    <dxf>
      <fill>
        <patternFill patternType="none">
          <fgColor indexed="64"/>
          <bgColor indexed="65"/>
        </patternFill>
      </fill>
      <alignment horizontal="center" vertical="bottom" textRotation="0" wrapText="0" indent="0" justifyLastLine="0" shrinkToFit="0" readingOrder="0"/>
    </dxf>
    <dxf>
      <numFmt numFmtId="34" formatCode="_-&quot;$&quot;* #,##0.00_-;\-&quot;$&quot;* #,##0.00_-;_-&quot;$&quot;* &quot;-&quot;??_-;_-@_-"/>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rgb="FF000000"/>
          <bgColor rgb="FFFFFFFF"/>
        </patternFill>
      </fill>
    </dxf>
    <dxf>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rgb="FF000000"/>
        <name val="Calibri"/>
        <scheme val="minor"/>
      </font>
      <numFmt numFmtId="34" formatCode="_-&quot;$&quot;* #,##0.00_-;\-&quot;$&quot;* #,##0.00_-;_-&quot;$&quot;* &quot;-&quot;??_-;_-@_-"/>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0."/>
      <fill>
        <patternFill patternType="none">
          <fgColor indexed="64"/>
          <bgColor indexed="65"/>
        </patternFill>
      </fill>
      <alignment horizontal="center" vertical="top"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bottom" textRotation="0" wrapText="0" indent="0" justifyLastLine="0" shrinkToFit="0" readingOrder="0"/>
    </dxf>
    <dxf>
      <font>
        <b/>
        <i val="0"/>
        <strike val="0"/>
        <condense val="0"/>
        <extend val="0"/>
        <outline val="0"/>
        <shadow val="0"/>
        <u val="none"/>
        <vertAlign val="baseline"/>
        <sz val="11"/>
        <color rgb="FF000000"/>
        <name val="Calibri"/>
        <scheme val="minor"/>
      </font>
      <numFmt numFmtId="34" formatCode="_-&quot;$&quot;* #,##0.00_-;\-&quot;$&quot;* #,##0.00_-;_-&quot;$&quot;* &quot;-&quot;??_-;_-@_-"/>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0."/>
      <fill>
        <patternFill patternType="none">
          <fgColor indexed="64"/>
          <bgColor indexed="65"/>
        </patternFill>
      </fill>
      <alignment horizontal="center" vertical="top"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bottom" textRotation="0" wrapText="0" indent="0" justifyLastLine="0" shrinkToFit="0" readingOrder="0"/>
    </dxf>
    <dxf>
      <font>
        <b/>
        <i val="0"/>
        <strike val="0"/>
        <condense val="0"/>
        <extend val="0"/>
        <outline val="0"/>
        <shadow val="0"/>
        <u val="none"/>
        <vertAlign val="baseline"/>
        <sz val="11"/>
        <color rgb="FF000000"/>
        <name val="Calibri"/>
        <scheme val="minor"/>
      </font>
      <numFmt numFmtId="34" formatCode="_-&quot;$&quot;* #,##0.00_-;\-&quot;$&quot;* #,##0.00_-;_-&quot;$&quot;* &quot;-&quot;??_-;_-@_-"/>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0."/>
      <fill>
        <patternFill patternType="none">
          <fgColor indexed="64"/>
          <bgColor indexed="65"/>
        </patternFill>
      </fill>
      <alignment horizontal="center" vertical="top"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bottom" textRotation="0" wrapText="0" indent="0" justifyLastLine="0" shrinkToFit="0" readingOrder="0"/>
    </dxf>
    <dxf>
      <numFmt numFmtId="34" formatCode="_-&quot;$&quot;* #,##0.00_-;\-&quot;$&quot;* #,##0.00_-;_-&quot;$&quot;* &quot;-&quot;??_-;_-@_-"/>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general" vertical="top"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bottom" textRotation="0" wrapText="0" indent="0" justifyLastLine="0" shrinkToFit="0" readingOrder="0"/>
    </dxf>
    <dxf>
      <font>
        <b/>
        <i val="0"/>
        <strike val="0"/>
        <condense val="0"/>
        <extend val="0"/>
        <outline val="0"/>
        <shadow val="0"/>
        <u val="none"/>
        <vertAlign val="baseline"/>
        <sz val="11"/>
        <color rgb="FF000000"/>
        <name val="Calibri"/>
        <scheme val="minor"/>
      </font>
      <numFmt numFmtId="34" formatCode="_-&quot;$&quot;* #,##0.00_-;\-&quot;$&quot;* #,##0.00_-;_-&quot;$&quot;* &quot;-&quot;??_-;_-@_-"/>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0."/>
      <fill>
        <patternFill patternType="none">
          <fgColor indexed="64"/>
          <bgColor indexed="65"/>
        </patternFill>
      </fill>
      <alignment horizontal="center" vertical="top"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bottom" textRotation="0" wrapText="0" indent="0" justifyLastLine="0" shrinkToFit="0" readingOrder="0"/>
    </dxf>
    <dxf>
      <numFmt numFmtId="34" formatCode="_-&quot;$&quot;* #,##0.00_-;\-&quot;$&quot;* #,##0.00_-;_-&quot;$&quot;* &quot;-&quot;??_-;_-@_-"/>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numFmt numFmtId="34" formatCode="_-&quot;$&quot;* #,##0.00_-;\-&quot;$&quot;* #,##0.00_-;_-&quot;$&quot;* &quot;-&quot;??_-;_-@_-"/>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66676</xdr:colOff>
      <xdr:row>0</xdr:row>
      <xdr:rowOff>0</xdr:rowOff>
    </xdr:from>
    <xdr:to>
      <xdr:col>1</xdr:col>
      <xdr:colOff>66676</xdr:colOff>
      <xdr:row>0</xdr:row>
      <xdr:rowOff>572095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38126" y="0"/>
          <a:ext cx="885824" cy="572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66676</xdr:colOff>
      <xdr:row>0</xdr:row>
      <xdr:rowOff>0</xdr:rowOff>
    </xdr:from>
    <xdr:to>
      <xdr:col>1</xdr:col>
      <xdr:colOff>66676</xdr:colOff>
      <xdr:row>0</xdr:row>
      <xdr:rowOff>572095</xdr:rowOff>
    </xdr:to>
    <xdr:pic>
      <xdr:nvPicPr>
        <xdr:cNvPr id="2" name="Picture 1">
          <a:extLst>
            <a:ext uri="{FF2B5EF4-FFF2-40B4-BE49-F238E27FC236}">
              <a16:creationId xmlns:a16="http://schemas.microsoft.com/office/drawing/2014/main" id="{EBD90EF9-45BF-42DB-81BB-60350D6C2ED0}"/>
            </a:ext>
          </a:extLst>
        </xdr:cNvPr>
        <xdr:cNvPicPr>
          <a:picLocks noChangeAspect="1"/>
        </xdr:cNvPicPr>
      </xdr:nvPicPr>
      <xdr:blipFill>
        <a:blip xmlns:r="http://schemas.openxmlformats.org/officeDocument/2006/relationships" r:embed="rId1"/>
        <a:stretch>
          <a:fillRect/>
        </a:stretch>
      </xdr:blipFill>
      <xdr:spPr>
        <a:xfrm>
          <a:off x="238126" y="0"/>
          <a:ext cx="0" cy="57209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47:D52" totalsRowShown="0" headerRowDxfId="55" dataDxfId="54">
  <autoFilter ref="B47:D52" xr:uid="{00000000-0009-0000-0100-000003000000}"/>
  <tableColumns count="3">
    <tableColumn id="1" xr3:uid="{00000000-0010-0000-0000-000001000000}" name="ID" dataDxfId="53"/>
    <tableColumn id="2" xr3:uid="{00000000-0010-0000-0000-000002000000}" name="Component" dataDxfId="52"/>
    <tableColumn id="3" xr3:uid="{00000000-0010-0000-0000-000003000000}" name="Amount (ex GST)" dataDxfId="51" dataCellStyle="Currency">
      <calculatedColumnFormula>SUM(D39:D47)</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3" displayName="Table33" ref="B55:D62" totalsRowShown="0" headerRowDxfId="50" dataDxfId="49">
  <autoFilter ref="B55:D62" xr:uid="{00000000-0009-0000-0100-000002000000}"/>
  <tableColumns count="3">
    <tableColumn id="1" xr3:uid="{00000000-0010-0000-0100-000001000000}" name="ID" dataDxfId="48"/>
    <tableColumn id="2" xr3:uid="{00000000-0010-0000-0100-000002000000}" name="Component" dataDxfId="47"/>
    <tableColumn id="3" xr3:uid="{00000000-0010-0000-0100-000003000000}" name="Amount (ex GST)" dataDxfId="46" dataCellStyle="Currency">
      <calculatedColumnFormula>SUM(D51:D55)</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e10" displayName="Table10" ref="B65:D69" totalsRowShown="0" headerRowDxfId="45">
  <autoFilter ref="B65:D69" xr:uid="{00000000-0009-0000-0100-00000A000000}"/>
  <tableColumns count="3">
    <tableColumn id="1" xr3:uid="{00000000-0010-0000-0600-000001000000}" name="ID" dataDxfId="44"/>
    <tableColumn id="2" xr3:uid="{00000000-0010-0000-0600-000002000000}" name="Component" dataDxfId="43"/>
    <tableColumn id="3" xr3:uid="{00000000-0010-0000-0600-000003000000}" name="Amount (ex GST)" dataDxfId="42">
      <calculatedColumnFormula>SUM(D84:D84)</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le11" displayName="Table11" ref="B110:D117" totalsRowShown="0" headerRowDxfId="41">
  <autoFilter ref="B110:D117" xr:uid="{00000000-0009-0000-0100-00000B000000}"/>
  <tableColumns count="3">
    <tableColumn id="1" xr3:uid="{00000000-0010-0000-0700-000001000000}" name="ID" dataDxfId="40"/>
    <tableColumn id="2" xr3:uid="{00000000-0010-0000-0700-000002000000}" name="Component"/>
    <tableColumn id="3" xr3:uid="{00000000-0010-0000-0700-000003000000}" name="Amount (ex GST)" dataDxfId="39">
      <calculatedColumnFormula>SUM(D67:D110)</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9000000}" name="Table10614" displayName="Table10614" ref="B86:D107" totalsRowShown="0" headerRowDxfId="38">
  <autoFilter ref="B86:D107" xr:uid="{00000000-0009-0000-0100-00000D000000}"/>
  <tableColumns count="3">
    <tableColumn id="1" xr3:uid="{00000000-0010-0000-0900-000001000000}" name="ID" dataDxfId="37">
      <calculatedColumnFormula>CONCATENATE(LEFT(B86,1),MID(B86,2,3)+1)</calculatedColumnFormula>
    </tableColumn>
    <tableColumn id="2" xr3:uid="{00000000-0010-0000-0900-000002000000}" name="Component" dataDxfId="36"/>
    <tableColumn id="3" xr3:uid="{00000000-0010-0000-0900-000003000000}" name="Amount (ex GST)" dataDxfId="35">
      <calculatedColumnFormula>SUM(D64:D86)</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B000000}" name="Table10617" displayName="Table10617" ref="B78:D83" totalsRowShown="0" headerRowDxfId="34">
  <autoFilter ref="B78:D83" xr:uid="{00000000-0009-0000-0100-000010000000}"/>
  <tableColumns count="3">
    <tableColumn id="1" xr3:uid="{00000000-0010-0000-0B00-000001000000}" name="ID" dataDxfId="33">
      <calculatedColumnFormula>CONCATENATE(LEFT(B78,1),MID(B78,2,3)+1)</calculatedColumnFormula>
    </tableColumn>
    <tableColumn id="2" xr3:uid="{00000000-0010-0000-0B00-000002000000}" name="Component" dataDxfId="32"/>
    <tableColumn id="3" xr3:uid="{00000000-0010-0000-0B00-000003000000}" name="Amount (ex GST)" dataDxfId="31">
      <calculatedColumnFormula>SUM(D77:D78)</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2824770-131D-45FF-9DE7-132B99DE4FF4}" name="Table102526" displayName="Table102526" ref="B72:D75" totalsRowShown="0" headerRowDxfId="30">
  <autoFilter ref="B72:D75" xr:uid="{01F06C1E-02E5-43B0-A635-6E7B2CAF0BA7}"/>
  <tableColumns count="3">
    <tableColumn id="1" xr3:uid="{A0057037-F856-489E-B010-61943370970D}" name="ID" dataDxfId="29"/>
    <tableColumn id="2" xr3:uid="{E9225126-D3AA-4E51-AD14-BC60D76CEFEE}" name="Component" dataDxfId="28"/>
    <tableColumn id="3" xr3:uid="{24B9A892-9432-4950-BD9E-23AC570746BF}" name="Amount (ex GST)" dataDxfId="27">
      <calculatedColumnFormula>SUM(D125:D125)</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C0258B8-E9F2-4BC7-A808-F3A10EC82844}" name="Table32" displayName="Table32" ref="B45:D49" totalsRowShown="0" headerRowDxfId="26" dataDxfId="25">
  <autoFilter ref="B45:D49" xr:uid="{00000000-0009-0000-0100-000003000000}"/>
  <tableColumns count="3">
    <tableColumn id="1" xr3:uid="{00A659EC-907C-4D0C-8363-0AB4E66028BE}" name="ID" dataDxfId="24"/>
    <tableColumn id="2" xr3:uid="{43E4E488-7DF8-42B1-8756-1159E1C46B55}" name="Component" dataDxfId="23"/>
    <tableColumn id="3" xr3:uid="{AC61F9CD-9488-4E77-9E81-A22962E93E3E}" name="Amount (ex GST)" dataDxfId="22" dataCellStyle="Currency">
      <calculatedColumnFormula>SUM(D37:D45)</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016E4B2-3197-4B1A-940F-8FBA5563051E}" name="Table335" displayName="Table335" ref="B52:D63" totalsRowShown="0" headerRowDxfId="21" dataDxfId="20">
  <autoFilter ref="B52:D63" xr:uid="{00000000-0009-0000-0100-000002000000}"/>
  <tableColumns count="3">
    <tableColumn id="1" xr3:uid="{3BB9FD6F-884A-4F55-9536-BE60C6F4DFBA}" name="ID" dataDxfId="19"/>
    <tableColumn id="2" xr3:uid="{42030C49-0BAD-4596-8DE1-1417EA0FE6B6}" name="Component" dataDxfId="18"/>
    <tableColumn id="3" xr3:uid="{F00F327C-E95B-4347-81F9-954B8D4B960F}" name="Amount (ex GST)" dataDxfId="17" dataCellStyle="Currency">
      <calculatedColumnFormula>SUM(D49:D52)</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48BE980-CF8A-459D-A1DE-0FD45DBE5274}" name="Table107" displayName="Table107" ref="B66:D72" totalsRowShown="0" headerRowDxfId="16">
  <autoFilter ref="B66:D72" xr:uid="{00000000-0009-0000-0100-00000A000000}"/>
  <tableColumns count="3">
    <tableColumn id="1" xr3:uid="{D6218EEB-BBCE-451D-B19B-9FA3975C1B5E}" name="ID" dataDxfId="15"/>
    <tableColumn id="2" xr3:uid="{B7FF2FDC-8B32-474C-A64F-C37A9ABF118E}" name="Component" dataDxfId="14"/>
    <tableColumn id="3" xr3:uid="{5A25178F-D2DD-401D-B185-1800C4438FE3}" name="Amount (ex GST)" dataDxfId="13">
      <calculatedColumnFormula>SUM(#REF!)</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0FE043E-24AD-453E-B10A-D4B1BD4BC564}" name="Table10252615" displayName="Table10252615" ref="B75:D82" totalsRowShown="0" headerRowDxfId="12">
  <autoFilter ref="B75:D82" xr:uid="{01F06C1E-02E5-43B0-A635-6E7B2CAF0BA7}"/>
  <tableColumns count="3">
    <tableColumn id="1" xr3:uid="{90ADE064-EB52-43A8-89FD-C1903EA8D311}" name="ID" dataDxfId="11"/>
    <tableColumn id="2" xr3:uid="{ADCDF5F3-1A7B-49A7-BBBA-42E50EF6EFE2}" name="Component" dataDxfId="10"/>
    <tableColumn id="3" xr3:uid="{6CF62A8C-B904-49C6-8D76-6C5D630DF115}" name="Amount (ex GST)" dataDxfId="9">
      <calculatedColumnFormula>SUM(D91:D91)</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ED26007-F7AA-4EB0-A3BC-E835E236C745}" name="Table3216" displayName="Table3216" ref="B44:D54" totalsRowShown="0" headerRowDxfId="8" dataDxfId="7">
  <autoFilter ref="B44:D54" xr:uid="{00000000-0009-0000-0100-000003000000}"/>
  <tableColumns count="3">
    <tableColumn id="1" xr3:uid="{5E46EB5B-6E9E-4C2F-B9FA-C71B976B04B6}" name="ID" dataDxfId="6"/>
    <tableColumn id="2" xr3:uid="{D180A7B4-53C6-451E-A8D1-35CFBAB2A0B6}" name="Component" dataDxfId="5"/>
    <tableColumn id="3" xr3:uid="{4CAD3764-E7C8-4770-B4E9-495499E0BEAF}" name="Amount (ex GST)" dataDxfId="4" dataCellStyle="Currency">
      <calculatedColumnFormula>SUM(D36:D44)</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2BC2F1B-2958-40DE-A487-5BB3EF45D9A3}" name="Table106921" displayName="Table106921" ref="B57:D68" totalsRowShown="0" headerRowDxfId="3">
  <autoFilter ref="B57:D68" xr:uid="{00000000-0009-0000-0100-000005000000}"/>
  <tableColumns count="3">
    <tableColumn id="1" xr3:uid="{95BD174A-974B-4B00-BD09-2BA9493FE9A1}" name="ID" dataDxfId="2">
      <calculatedColumnFormula>CONCATENATE(LEFT(B57,1),MID(B57,2,3)+1)</calculatedColumnFormula>
    </tableColumn>
    <tableColumn id="2" xr3:uid="{A8E54B9C-F617-484D-9E63-893A2FDCB782}" name="Component" dataDxfId="1"/>
    <tableColumn id="3" xr3:uid="{3433F4FA-42E6-4C6B-8D9B-1FEDD03B4932}" name="Amount (ex GST)" dataDxfId="0">
      <calculatedColumnFormula>SUM(D56:D57)</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3.bin"/><Relationship Id="rId5" Type="http://schemas.openxmlformats.org/officeDocument/2006/relationships/table" Target="../tables/table11.xml"/><Relationship Id="rId4"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1"/>
  <sheetViews>
    <sheetView tabSelected="1" workbookViewId="0">
      <selection activeCell="C20" sqref="C20"/>
    </sheetView>
  </sheetViews>
  <sheetFormatPr defaultColWidth="0" defaultRowHeight="15" x14ac:dyDescent="0.25"/>
  <cols>
    <col min="1" max="1" width="2.5703125" style="1" customWidth="1"/>
    <col min="2" max="2" width="11" style="1" customWidth="1"/>
    <col min="3" max="3" width="60" style="1" customWidth="1"/>
    <col min="4" max="4" width="18.28515625" style="1" customWidth="1"/>
    <col min="5" max="5" width="2.85546875" style="1" customWidth="1"/>
    <col min="6" max="16384" width="9.140625" style="1" hidden="1"/>
  </cols>
  <sheetData>
    <row r="1" spans="1:5" ht="57" customHeight="1" x14ac:dyDescent="0.25">
      <c r="A1" s="77" t="s">
        <v>48</v>
      </c>
      <c r="B1" s="77"/>
      <c r="C1" s="77"/>
      <c r="D1" s="77"/>
      <c r="E1" s="77"/>
    </row>
    <row r="6" spans="1:5" ht="18.75" customHeight="1" x14ac:dyDescent="0.25">
      <c r="B6" s="78" t="s">
        <v>0</v>
      </c>
      <c r="C6" s="79"/>
      <c r="D6" s="80"/>
    </row>
    <row r="7" spans="1:5" ht="30" x14ac:dyDescent="0.25">
      <c r="B7" s="46">
        <v>1</v>
      </c>
      <c r="C7" s="75" t="s">
        <v>53</v>
      </c>
      <c r="D7" s="27"/>
    </row>
    <row r="8" spans="1:5" ht="30" x14ac:dyDescent="0.25">
      <c r="B8" s="68">
        <v>2</v>
      </c>
      <c r="C8" s="76" t="s">
        <v>54</v>
      </c>
      <c r="D8" s="28"/>
    </row>
    <row r="9" spans="1:5" x14ac:dyDescent="0.25">
      <c r="B9" s="46">
        <v>3</v>
      </c>
      <c r="C9" s="58" t="s">
        <v>49</v>
      </c>
      <c r="D9" s="27"/>
    </row>
    <row r="10" spans="1:5" x14ac:dyDescent="0.25">
      <c r="B10" s="68">
        <v>4</v>
      </c>
      <c r="C10" s="70" t="s">
        <v>32</v>
      </c>
      <c r="D10" s="71"/>
    </row>
    <row r="11" spans="1:5" x14ac:dyDescent="0.25">
      <c r="B11" s="69"/>
    </row>
  </sheetData>
  <mergeCells count="2">
    <mergeCell ref="A1:E1"/>
    <mergeCell ref="B6:D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18"/>
  <sheetViews>
    <sheetView topLeftCell="A16" zoomScaleNormal="100" workbookViewId="0">
      <selection activeCell="C53" sqref="C53"/>
    </sheetView>
  </sheetViews>
  <sheetFormatPr defaultColWidth="0" defaultRowHeight="15" x14ac:dyDescent="0.25"/>
  <cols>
    <col min="1" max="1" width="2.5703125" style="1" customWidth="1"/>
    <col min="2" max="2" width="24.85546875" style="1" customWidth="1"/>
    <col min="3" max="3" width="91.5703125" style="1" customWidth="1"/>
    <col min="4" max="4" width="32.5703125" style="1" customWidth="1"/>
    <col min="5" max="5" width="2.85546875" style="1" customWidth="1"/>
    <col min="6" max="16384" width="9.140625" style="1" hidden="1"/>
  </cols>
  <sheetData>
    <row r="1" spans="1:6" ht="26.25" x14ac:dyDescent="0.4">
      <c r="A1" s="81" t="s">
        <v>1</v>
      </c>
      <c r="B1" s="81"/>
      <c r="C1" s="81"/>
      <c r="D1" s="81"/>
      <c r="E1" s="81"/>
    </row>
    <row r="2" spans="1:6" ht="26.25" x14ac:dyDescent="0.4">
      <c r="A2" s="93" t="s">
        <v>50</v>
      </c>
      <c r="B2" s="93"/>
      <c r="C2" s="93"/>
      <c r="D2" s="93"/>
      <c r="E2" s="93"/>
    </row>
    <row r="4" spans="1:6" x14ac:dyDescent="0.25">
      <c r="B4" s="39" t="s">
        <v>2</v>
      </c>
      <c r="C4" s="32"/>
      <c r="D4" s="33"/>
    </row>
    <row r="5" spans="1:6" ht="15" customHeight="1" x14ac:dyDescent="0.25">
      <c r="B5" s="48" t="s">
        <v>3</v>
      </c>
      <c r="C5" s="32"/>
      <c r="D5" s="33"/>
    </row>
    <row r="6" spans="1:6" x14ac:dyDescent="0.25">
      <c r="B6" s="49" t="s">
        <v>4</v>
      </c>
      <c r="C6" s="34"/>
      <c r="D6" s="35"/>
    </row>
    <row r="7" spans="1:6" ht="21" x14ac:dyDescent="0.35">
      <c r="B7" s="36"/>
      <c r="C7" s="37"/>
      <c r="D7" s="38"/>
    </row>
    <row r="8" spans="1:6" ht="15" customHeight="1" x14ac:dyDescent="0.25">
      <c r="B8" s="48" t="s">
        <v>5</v>
      </c>
      <c r="C8" s="32"/>
      <c r="D8" s="33"/>
    </row>
    <row r="9" spans="1:6" ht="15" customHeight="1" x14ac:dyDescent="0.25">
      <c r="B9" s="40" t="s">
        <v>6</v>
      </c>
      <c r="C9" s="34"/>
      <c r="D9" s="35"/>
    </row>
    <row r="10" spans="1:6" ht="15" customHeight="1" x14ac:dyDescent="0.25">
      <c r="B10" s="48" t="s">
        <v>7</v>
      </c>
      <c r="C10" s="32"/>
      <c r="D10" s="33"/>
    </row>
    <row r="11" spans="1:6" s="41" customFormat="1" ht="30" customHeight="1" x14ac:dyDescent="0.25">
      <c r="B11" s="50" t="s">
        <v>8</v>
      </c>
      <c r="C11" s="42"/>
      <c r="D11" s="43"/>
    </row>
    <row r="12" spans="1:6" ht="15" customHeight="1" x14ac:dyDescent="0.25">
      <c r="B12" s="50" t="s">
        <v>9</v>
      </c>
      <c r="C12" s="32"/>
      <c r="D12" s="33"/>
    </row>
    <row r="14" spans="1:6" ht="18.75" customHeight="1" x14ac:dyDescent="0.25">
      <c r="B14" s="78" t="s">
        <v>10</v>
      </c>
      <c r="C14" s="79"/>
      <c r="D14" s="80"/>
    </row>
    <row r="15" spans="1:6" ht="120" customHeight="1" x14ac:dyDescent="0.25">
      <c r="B15" s="90" t="s">
        <v>11</v>
      </c>
      <c r="C15" s="91"/>
      <c r="D15" s="92"/>
      <c r="E15" s="11"/>
      <c r="F15" s="11"/>
    </row>
    <row r="16" spans="1:6" ht="39" customHeight="1" x14ac:dyDescent="0.25">
      <c r="B16" s="87" t="s">
        <v>12</v>
      </c>
      <c r="C16" s="88"/>
      <c r="D16" s="89"/>
    </row>
    <row r="18" spans="2:5" ht="18.75" x14ac:dyDescent="0.3">
      <c r="B18" s="86" t="s">
        <v>13</v>
      </c>
      <c r="C18" s="86"/>
      <c r="D18" s="86"/>
      <c r="E18" s="3"/>
    </row>
    <row r="19" spans="2:5" x14ac:dyDescent="0.25">
      <c r="B19" s="82" t="s">
        <v>14</v>
      </c>
      <c r="C19" s="83"/>
      <c r="D19" s="10" t="s">
        <v>15</v>
      </c>
      <c r="E19" s="2"/>
    </row>
    <row r="20" spans="2:5" x14ac:dyDescent="0.25">
      <c r="B20" s="23" t="s">
        <v>16</v>
      </c>
      <c r="C20" s="23" t="str">
        <f>VLOOKUP(RIGHT($B20,6),$B$46:$C$118,2,FALSE)</f>
        <v>Preliminaries</v>
      </c>
      <c r="D20" s="62">
        <f>VLOOKUP("Sub-total for "&amp;RIGHT($B20,6),$C$46:$D$118,2,FALSE)</f>
        <v>0</v>
      </c>
    </row>
    <row r="21" spans="2:5" x14ac:dyDescent="0.25">
      <c r="B21" s="56" t="str">
        <f>CONCATENATE("Subtotal for Item ",CHAR(CODE(RIGHT(B20,1))+1))</f>
        <v>Subtotal for Item B</v>
      </c>
      <c r="C21" s="25" t="str">
        <f>VLOOKUP(RIGHT($B21,6),$B$46:$C$118,2,FALSE)</f>
        <v>Materials Supply and Site works</v>
      </c>
      <c r="D21" s="65">
        <f>VLOOKUP("Sub-total for "&amp;RIGHT($B21,6),$C$46:$D$118,2,FALSE)</f>
        <v>0</v>
      </c>
    </row>
    <row r="22" spans="2:5" hidden="1" x14ac:dyDescent="0.25">
      <c r="B22" s="47" t="str">
        <f t="shared" ref="B22:B43" si="0">CONCATENATE("Subtotal for Item ",CHAR(CODE(RIGHT(B21,1))+1))</f>
        <v>Subtotal for Item C</v>
      </c>
      <c r="C22" s="47" t="e">
        <f>VLOOKUP(RIGHT($B22,6),$B$46:$C$118,2,FALSE)</f>
        <v>#N/A</v>
      </c>
      <c r="D22" s="63" t="e">
        <f>VLOOKUP("Sub-total for "&amp;RIGHT($B22,6),$C$46:$D$118,2,FALSE)</f>
        <v>#N/A</v>
      </c>
    </row>
    <row r="23" spans="2:5" hidden="1" x14ac:dyDescent="0.25">
      <c r="B23" s="25" t="str">
        <f t="shared" si="0"/>
        <v>Subtotal for Item D</v>
      </c>
      <c r="C23" s="25"/>
      <c r="D23" s="65">
        <f>VLOOKUP("Sub-total for "&amp;RIGHT($B23,6),$C$46:$D$118,2,FALSE)</f>
        <v>0</v>
      </c>
    </row>
    <row r="24" spans="2:5" hidden="1" x14ac:dyDescent="0.25">
      <c r="B24" s="47" t="str">
        <f t="shared" si="0"/>
        <v>Subtotal for Item E</v>
      </c>
      <c r="C24" s="47"/>
      <c r="D24" s="63">
        <f>VLOOKUP("Sub-total for "&amp;RIGHT($B24,6),$C$46:$D$118,2,FALSE)</f>
        <v>0</v>
      </c>
    </row>
    <row r="25" spans="2:5" hidden="1" x14ac:dyDescent="0.25">
      <c r="B25" s="25" t="str">
        <f t="shared" si="0"/>
        <v>Subtotal for Item F</v>
      </c>
      <c r="C25" s="25"/>
      <c r="D25" s="65">
        <f>VLOOKUP("Sub-total for "&amp;RIGHT($B25,6),$C$46:$D$118,2,FALSE)</f>
        <v>0</v>
      </c>
    </row>
    <row r="26" spans="2:5" hidden="1" x14ac:dyDescent="0.25">
      <c r="B26" s="47" t="str">
        <f t="shared" si="0"/>
        <v>Subtotal for Item G</v>
      </c>
      <c r="C26" s="47"/>
      <c r="D26" s="63">
        <f>VLOOKUP("Sub-total for "&amp;RIGHT($B26,6),$C$46:$D$118,2,FALSE)</f>
        <v>0</v>
      </c>
    </row>
    <row r="27" spans="2:5" hidden="1" x14ac:dyDescent="0.25">
      <c r="B27" s="25" t="str">
        <f t="shared" si="0"/>
        <v>Subtotal for Item H</v>
      </c>
      <c r="C27" s="25" t="e">
        <f>VLOOKUP(RIGHT($B27,6),$B$46:$C$118,2,FALSE)</f>
        <v>#N/A</v>
      </c>
      <c r="D27" s="65" t="e">
        <f>VLOOKUP("Sub-total for "&amp;RIGHT($B27,6),$C$46:$D$118,2,FALSE)</f>
        <v>#N/A</v>
      </c>
    </row>
    <row r="28" spans="2:5" hidden="1" x14ac:dyDescent="0.25">
      <c r="B28" s="47" t="str">
        <f t="shared" si="0"/>
        <v>Subtotal for Item I</v>
      </c>
      <c r="C28" s="47" t="e">
        <f>VLOOKUP(RIGHT($B28,6),$B$46:$C$118,2,FALSE)</f>
        <v>#N/A</v>
      </c>
      <c r="D28" s="63" t="e">
        <f>VLOOKUP("Sub-total for "&amp;RIGHT($B28,6),$C$46:$D$118,2,FALSE)</f>
        <v>#N/A</v>
      </c>
    </row>
    <row r="29" spans="2:5" hidden="1" x14ac:dyDescent="0.25">
      <c r="B29" s="25" t="str">
        <f t="shared" si="0"/>
        <v>Subtotal for Item J</v>
      </c>
      <c r="C29" s="25" t="e">
        <f>VLOOKUP(RIGHT($B29,6),$B$46:$C$118,2,FALSE)</f>
        <v>#N/A</v>
      </c>
      <c r="D29" s="65" t="e">
        <f>VLOOKUP("Sub-total for "&amp;RIGHT($B29,6),$C$46:$D$118,2,FALSE)</f>
        <v>#N/A</v>
      </c>
    </row>
    <row r="30" spans="2:5" hidden="1" x14ac:dyDescent="0.25">
      <c r="B30" s="47" t="str">
        <f t="shared" si="0"/>
        <v>Subtotal for Item K</v>
      </c>
      <c r="C30" s="47" t="e">
        <f>VLOOKUP(RIGHT($B30,6),$B$46:$C$118,2,FALSE)</f>
        <v>#N/A</v>
      </c>
      <c r="D30" s="63" t="e">
        <f>VLOOKUP("Sub-total for "&amp;RIGHT($B30,6),$C$46:$D$118,2,FALSE)</f>
        <v>#N/A</v>
      </c>
    </row>
    <row r="31" spans="2:5" hidden="1" x14ac:dyDescent="0.25">
      <c r="B31" s="25" t="str">
        <f t="shared" si="0"/>
        <v>Subtotal for Item L</v>
      </c>
      <c r="C31" s="25" t="e">
        <f>VLOOKUP(RIGHT($B31,6),$B$46:$C$118,2,FALSE)</f>
        <v>#N/A</v>
      </c>
      <c r="D31" s="65" t="e">
        <f>VLOOKUP("Sub-total for "&amp;RIGHT($B31,6),$C$46:$D$118,2,FALSE)</f>
        <v>#N/A</v>
      </c>
    </row>
    <row r="32" spans="2:5" hidden="1" x14ac:dyDescent="0.25">
      <c r="B32" s="47" t="str">
        <f t="shared" si="0"/>
        <v>Subtotal for Item M</v>
      </c>
      <c r="C32" s="47" t="e">
        <f>VLOOKUP(RIGHT($B32,6),$B$46:$C$118,2,FALSE)</f>
        <v>#N/A</v>
      </c>
      <c r="D32" s="63" t="e">
        <f>VLOOKUP("Sub-total for "&amp;RIGHT($B32,6),$C$46:$D$118,2,FALSE)</f>
        <v>#N/A</v>
      </c>
    </row>
    <row r="33" spans="2:4" hidden="1" x14ac:dyDescent="0.25">
      <c r="B33" s="25" t="str">
        <f t="shared" si="0"/>
        <v>Subtotal for Item N</v>
      </c>
      <c r="C33" s="25" t="e">
        <f>VLOOKUP(RIGHT($B33,6),$B$46:$C$118,2,FALSE)</f>
        <v>#N/A</v>
      </c>
      <c r="D33" s="65" t="e">
        <f>VLOOKUP("Sub-total for "&amp;RIGHT($B33,6),$C$46:$D$118,2,FALSE)</f>
        <v>#N/A</v>
      </c>
    </row>
    <row r="34" spans="2:4" hidden="1" x14ac:dyDescent="0.25">
      <c r="B34" s="47" t="str">
        <f t="shared" si="0"/>
        <v>Subtotal for Item O</v>
      </c>
      <c r="C34" s="47" t="e">
        <f>VLOOKUP(RIGHT($B34,6),$B$46:$C$118,2,FALSE)</f>
        <v>#N/A</v>
      </c>
      <c r="D34" s="63" t="e">
        <f>VLOOKUP("Sub-total for "&amp;RIGHT($B34,6),$C$46:$D$118,2,FALSE)</f>
        <v>#N/A</v>
      </c>
    </row>
    <row r="35" spans="2:4" hidden="1" x14ac:dyDescent="0.25">
      <c r="B35" s="25" t="str">
        <f t="shared" si="0"/>
        <v>Subtotal for Item P</v>
      </c>
      <c r="C35" s="25" t="e">
        <f>VLOOKUP(RIGHT($B35,6),$B$46:$C$118,2,FALSE)</f>
        <v>#N/A</v>
      </c>
      <c r="D35" s="65" t="e">
        <f>VLOOKUP("Sub-total for "&amp;RIGHT($B35,6),$C$46:$D$118,2,FALSE)</f>
        <v>#N/A</v>
      </c>
    </row>
    <row r="36" spans="2:4" hidden="1" x14ac:dyDescent="0.25">
      <c r="B36" s="47" t="str">
        <f t="shared" si="0"/>
        <v>Subtotal for Item Q</v>
      </c>
      <c r="C36" s="47" t="e">
        <f>VLOOKUP(RIGHT($B36,6),$B$46:$C$118,2,FALSE)</f>
        <v>#N/A</v>
      </c>
      <c r="D36" s="63" t="e">
        <f>VLOOKUP("Sub-total for "&amp;RIGHT($B36,6),$C$46:$D$118,2,FALSE)</f>
        <v>#N/A</v>
      </c>
    </row>
    <row r="37" spans="2:4" hidden="1" x14ac:dyDescent="0.25">
      <c r="B37" s="25" t="str">
        <f t="shared" si="0"/>
        <v>Subtotal for Item R</v>
      </c>
      <c r="C37" s="25" t="e">
        <f>VLOOKUP(RIGHT($B37,6),$B$46:$C$118,2,FALSE)</f>
        <v>#N/A</v>
      </c>
      <c r="D37" s="65" t="e">
        <f>VLOOKUP("Sub-total for "&amp;RIGHT($B37,6),$C$46:$D$118,2,FALSE)</f>
        <v>#N/A</v>
      </c>
    </row>
    <row r="38" spans="2:4" hidden="1" x14ac:dyDescent="0.25">
      <c r="B38" s="47" t="str">
        <f t="shared" si="0"/>
        <v>Subtotal for Item S</v>
      </c>
      <c r="C38" s="47" t="e">
        <f>VLOOKUP(RIGHT($B38,6),$B$46:$C$118,2,FALSE)</f>
        <v>#N/A</v>
      </c>
      <c r="D38" s="63" t="e">
        <f>VLOOKUP("Sub-total for "&amp;RIGHT($B38,6),$C$46:$D$118,2,FALSE)</f>
        <v>#N/A</v>
      </c>
    </row>
    <row r="39" spans="2:4" hidden="1" x14ac:dyDescent="0.25">
      <c r="B39" s="25" t="str">
        <f t="shared" si="0"/>
        <v>Subtotal for Item T</v>
      </c>
      <c r="C39" s="25" t="e">
        <f>VLOOKUP(RIGHT($B39,6),$B$46:$C$118,2,FALSE)</f>
        <v>#N/A</v>
      </c>
      <c r="D39" s="65" t="e">
        <f>VLOOKUP("Sub-total for "&amp;RIGHT($B39,6),$C$46:$D$118,2,FALSE)</f>
        <v>#N/A</v>
      </c>
    </row>
    <row r="40" spans="2:4" hidden="1" x14ac:dyDescent="0.25">
      <c r="B40" s="23" t="str">
        <f t="shared" si="0"/>
        <v>Subtotal for Item U</v>
      </c>
      <c r="C40" s="23" t="e">
        <f>VLOOKUP(RIGHT($B40,6),$B$46:$C$118,2,FALSE)</f>
        <v>#N/A</v>
      </c>
      <c r="D40" s="62" t="e">
        <f>VLOOKUP("Sub-total for "&amp;RIGHT($B40,6),$C$46:$D$118,2,FALSE)</f>
        <v>#N/A</v>
      </c>
    </row>
    <row r="41" spans="2:4" hidden="1" x14ac:dyDescent="0.25">
      <c r="B41" s="56" t="str">
        <f t="shared" si="0"/>
        <v>Subtotal for Item V</v>
      </c>
      <c r="C41" s="25" t="e">
        <f>VLOOKUP(RIGHT($B41,6),$B$46:$C$118,2,FALSE)</f>
        <v>#N/A</v>
      </c>
      <c r="D41" s="65" t="e">
        <f>VLOOKUP("Sub-total for "&amp;RIGHT($B41,6),$C$46:$D$118,2,FALSE)</f>
        <v>#N/A</v>
      </c>
    </row>
    <row r="42" spans="2:4" hidden="1" x14ac:dyDescent="0.25">
      <c r="B42" s="23" t="str">
        <f t="shared" si="0"/>
        <v>Subtotal for Item W</v>
      </c>
      <c r="C42" s="23" t="e">
        <f>VLOOKUP(RIGHT($B42,6),$B$46:$C$118,2,FALSE)</f>
        <v>#N/A</v>
      </c>
      <c r="D42" s="62" t="e">
        <f>VLOOKUP("Sub-total for "&amp;RIGHT($B42,6),$C$46:$D$118,2,FALSE)</f>
        <v>#N/A</v>
      </c>
    </row>
    <row r="43" spans="2:4" hidden="1" x14ac:dyDescent="0.25">
      <c r="B43" s="56" t="str">
        <f t="shared" si="0"/>
        <v>Subtotal for Item X</v>
      </c>
      <c r="C43" s="25" t="e">
        <f>VLOOKUP(RIGHT($B43,6),$B$46:$C$118,2,FALSE)</f>
        <v>#N/A</v>
      </c>
      <c r="D43" s="65" t="e">
        <f>VLOOKUP("Sub-total for "&amp;RIGHT($B43,6),$C$46:$D$118,2,FALSE)</f>
        <v>#N/A</v>
      </c>
    </row>
    <row r="44" spans="2:4" ht="15" customHeight="1" x14ac:dyDescent="0.25">
      <c r="B44" s="84" t="s">
        <v>17</v>
      </c>
      <c r="C44" s="85"/>
      <c r="D44" s="29" cm="1">
        <f t="array" ref="D44">SUM(_xlfn.IFNA(D20:D43,0))</f>
        <v>0</v>
      </c>
    </row>
    <row r="46" spans="2:4" ht="18.75" x14ac:dyDescent="0.3">
      <c r="B46" s="8" t="s">
        <v>18</v>
      </c>
      <c r="C46" s="4" t="s">
        <v>23</v>
      </c>
      <c r="D46" s="4"/>
    </row>
    <row r="47" spans="2:4" x14ac:dyDescent="0.25">
      <c r="B47" s="5" t="s">
        <v>19</v>
      </c>
      <c r="C47" s="5" t="s">
        <v>20</v>
      </c>
      <c r="D47" s="5" t="s">
        <v>15</v>
      </c>
    </row>
    <row r="48" spans="2:4" x14ac:dyDescent="0.25">
      <c r="B48" s="6" t="str">
        <f>CONCATENATE(RIGHT(B46,1),1)</f>
        <v>A1</v>
      </c>
      <c r="C48" t="s">
        <v>67</v>
      </c>
      <c r="D48" s="9"/>
    </row>
    <row r="49" spans="2:4" x14ac:dyDescent="0.25">
      <c r="B49" s="7" t="str">
        <f>CONCATENATE(LEFT(B48,1),MID(B48,2,3)+1)</f>
        <v>A2</v>
      </c>
      <c r="C49" t="s">
        <v>24</v>
      </c>
      <c r="D49" s="9"/>
    </row>
    <row r="50" spans="2:4" x14ac:dyDescent="0.25">
      <c r="B50" s="7" t="str">
        <f>CONCATENATE(LEFT(B49,1),MID(B49,2,3)+1)</f>
        <v>A3</v>
      </c>
      <c r="C50" t="s">
        <v>91</v>
      </c>
      <c r="D50" s="9"/>
    </row>
    <row r="51" spans="2:4" x14ac:dyDescent="0.25">
      <c r="B51" s="7" t="str">
        <f t="shared" ref="B51" si="1">CONCATENATE(LEFT(B50,1),MID(B50,2,3)+1)</f>
        <v>A4</v>
      </c>
      <c r="C51" t="s">
        <v>25</v>
      </c>
      <c r="D51" s="9"/>
    </row>
    <row r="52" spans="2:4" x14ac:dyDescent="0.25">
      <c r="B52" s="7"/>
      <c r="C52" s="15" t="str">
        <f>"Sub-total for "&amp;B46</f>
        <v>Sub-total for Item A</v>
      </c>
      <c r="D52" s="16">
        <f>SUM(D48:D51)</f>
        <v>0</v>
      </c>
    </row>
    <row r="54" spans="2:4" ht="18.75" x14ac:dyDescent="0.3">
      <c r="B54" s="8" t="s">
        <v>22</v>
      </c>
      <c r="C54" s="4" t="s">
        <v>55</v>
      </c>
      <c r="D54" s="4"/>
    </row>
    <row r="55" spans="2:4" ht="15.75" thickBot="1" x14ac:dyDescent="0.3">
      <c r="B55" s="5" t="s">
        <v>19</v>
      </c>
      <c r="C55" s="5" t="s">
        <v>20</v>
      </c>
      <c r="D55" s="5" t="s">
        <v>15</v>
      </c>
    </row>
    <row r="56" spans="2:4" ht="15.75" thickBot="1" x14ac:dyDescent="0.3">
      <c r="B56" s="6" t="str">
        <f>CONCATENATE(RIGHT(B54,1),1)</f>
        <v>B1</v>
      </c>
      <c r="C56" s="96" t="s">
        <v>68</v>
      </c>
      <c r="D56" s="9"/>
    </row>
    <row r="57" spans="2:4" ht="15.75" thickBot="1" x14ac:dyDescent="0.3">
      <c r="B57" s="7" t="str">
        <f t="shared" ref="B57:B58" si="2">CONCATENATE(LEFT(B56,1),MID(B56,2,3)+1)</f>
        <v>B2</v>
      </c>
      <c r="C57" s="97" t="s">
        <v>69</v>
      </c>
      <c r="D57" s="9"/>
    </row>
    <row r="58" spans="2:4" ht="30.75" thickBot="1" x14ac:dyDescent="0.3">
      <c r="B58" s="7" t="str">
        <f t="shared" si="2"/>
        <v>B3</v>
      </c>
      <c r="C58" s="97" t="s">
        <v>70</v>
      </c>
      <c r="D58" s="9"/>
    </row>
    <row r="59" spans="2:4" ht="30.75" thickBot="1" x14ac:dyDescent="0.3">
      <c r="B59" s="7" t="str">
        <f>CONCATENATE(LEFT(B58,1),MID(B58,2,3)+1)</f>
        <v>B4</v>
      </c>
      <c r="C59" s="97" t="s">
        <v>71</v>
      </c>
      <c r="D59" s="9"/>
    </row>
    <row r="60" spans="2:4" ht="15.75" thickBot="1" x14ac:dyDescent="0.3">
      <c r="B60" s="7" t="str">
        <f t="shared" ref="B60" si="3">CONCATENATE(LEFT(B59,1),MID(B59,2,3)+1)</f>
        <v>B5</v>
      </c>
      <c r="C60" s="97" t="s">
        <v>72</v>
      </c>
      <c r="D60" s="9"/>
    </row>
    <row r="61" spans="2:4" ht="15.75" thickBot="1" x14ac:dyDescent="0.3">
      <c r="B61" s="7" t="str">
        <f>CONCATENATE(LEFT(B60,1),MID(B60,2,3)+1)</f>
        <v>B6</v>
      </c>
      <c r="C61" s="99" t="s">
        <v>25</v>
      </c>
      <c r="D61" s="95">
        <f>SUM(D52:D60)</f>
        <v>0</v>
      </c>
    </row>
    <row r="62" spans="2:4" x14ac:dyDescent="0.25">
      <c r="B62" s="7"/>
      <c r="C62" s="15" t="str">
        <f>"Sub-total for "&amp;B54</f>
        <v>Sub-total for Item B</v>
      </c>
      <c r="D62" s="16">
        <f>SUM(D56:D60)</f>
        <v>0</v>
      </c>
    </row>
    <row r="64" spans="2:4" ht="18.75" x14ac:dyDescent="0.3">
      <c r="B64" s="74"/>
      <c r="C64" s="64"/>
      <c r="D64" s="4"/>
    </row>
    <row r="65" spans="2:4" hidden="1" x14ac:dyDescent="0.25">
      <c r="B65" s="19" t="s">
        <v>19</v>
      </c>
      <c r="C65" s="5" t="s">
        <v>20</v>
      </c>
      <c r="D65" s="19" t="s">
        <v>15</v>
      </c>
    </row>
    <row r="66" spans="2:4" hidden="1" x14ac:dyDescent="0.25">
      <c r="B66" s="20" t="str">
        <f>CONCATENATE(RIGHT(B64,1),1)</f>
        <v>1</v>
      </c>
      <c r="C66" s="12"/>
      <c r="D66" s="57"/>
    </row>
    <row r="67" spans="2:4" hidden="1" x14ac:dyDescent="0.25">
      <c r="B67" s="20" t="e">
        <f t="shared" ref="B67:B69" si="4">CONCATENATE(LEFT(B66,1),MID(B66,2,3)+1)</f>
        <v>#VALUE!</v>
      </c>
      <c r="C67" s="12"/>
      <c r="D67" s="57"/>
    </row>
    <row r="68" spans="2:4" hidden="1" x14ac:dyDescent="0.25">
      <c r="B68" s="20" t="e">
        <f t="shared" si="4"/>
        <v>#VALUE!</v>
      </c>
      <c r="C68" s="12"/>
      <c r="D68" s="14"/>
    </row>
    <row r="69" spans="2:4" hidden="1" x14ac:dyDescent="0.25">
      <c r="B69" s="20" t="e">
        <f t="shared" si="4"/>
        <v>#VALUE!</v>
      </c>
      <c r="C69" s="15"/>
      <c r="D69" s="14">
        <f>SUM(D66:D68)</f>
        <v>0</v>
      </c>
    </row>
    <row r="70" spans="2:4" hidden="1" x14ac:dyDescent="0.25"/>
    <row r="71" spans="2:4" ht="17.25" hidden="1" customHeight="1" x14ac:dyDescent="0.3">
      <c r="B71" s="8" t="s">
        <v>27</v>
      </c>
      <c r="C71" s="64"/>
      <c r="D71" s="4"/>
    </row>
    <row r="72" spans="2:4" ht="17.25" hidden="1" customHeight="1" x14ac:dyDescent="0.25">
      <c r="B72" s="19" t="s">
        <v>19</v>
      </c>
      <c r="C72" s="5" t="s">
        <v>20</v>
      </c>
      <c r="D72" s="19" t="s">
        <v>15</v>
      </c>
    </row>
    <row r="73" spans="2:4" ht="17.25" hidden="1" customHeight="1" x14ac:dyDescent="0.25">
      <c r="B73" s="20" t="str">
        <f>CONCATENATE(RIGHT(B71,1),1)</f>
        <v>D1</v>
      </c>
      <c r="C73" s="12"/>
      <c r="D73" s="57"/>
    </row>
    <row r="74" spans="2:4" ht="17.25" hidden="1" customHeight="1" x14ac:dyDescent="0.25">
      <c r="B74" s="20" t="str">
        <f t="shared" ref="B74:B75" si="5">CONCATENATE(LEFT(B73,1),MID(B73,2,3)+1)</f>
        <v>D2</v>
      </c>
      <c r="C74" s="12"/>
      <c r="D74" s="14"/>
    </row>
    <row r="75" spans="2:4" ht="17.25" hidden="1" customHeight="1" x14ac:dyDescent="0.25">
      <c r="B75" s="20" t="str">
        <f t="shared" si="5"/>
        <v>D3</v>
      </c>
      <c r="C75" s="15" t="str">
        <f>"Sub-total for "&amp;B71</f>
        <v>Sub-total for Item D</v>
      </c>
      <c r="D75" s="14">
        <f>SUM(D73:D74)</f>
        <v>0</v>
      </c>
    </row>
    <row r="76" spans="2:4" ht="17.25" hidden="1" customHeight="1" x14ac:dyDescent="0.25"/>
    <row r="77" spans="2:4" ht="18.75" hidden="1" x14ac:dyDescent="0.3">
      <c r="B77" s="8" t="s">
        <v>28</v>
      </c>
      <c r="C77" s="64"/>
      <c r="D77" s="4"/>
    </row>
    <row r="78" spans="2:4" hidden="1" x14ac:dyDescent="0.25">
      <c r="B78" s="19" t="s">
        <v>19</v>
      </c>
      <c r="C78" s="5" t="s">
        <v>20</v>
      </c>
      <c r="D78" s="19" t="s">
        <v>15</v>
      </c>
    </row>
    <row r="79" spans="2:4" hidden="1" x14ac:dyDescent="0.25">
      <c r="B79" s="20" t="str">
        <f>CONCATENATE(RIGHT(B77,1),1)</f>
        <v>E1</v>
      </c>
      <c r="C79" s="12"/>
      <c r="D79" s="57"/>
    </row>
    <row r="80" spans="2:4" hidden="1" x14ac:dyDescent="0.25">
      <c r="B80" s="20" t="str">
        <f>CONCATENATE(LEFT(B79,1),MID(B79,2,3)+1)</f>
        <v>E2</v>
      </c>
      <c r="C80" s="11"/>
      <c r="D80" s="57"/>
    </row>
    <row r="81" spans="2:4" hidden="1" x14ac:dyDescent="0.25">
      <c r="B81" s="20" t="str">
        <f>CONCATENATE(LEFT(B80,1),MID(B80,2,3)+1)</f>
        <v>E3</v>
      </c>
      <c r="C81" s="12"/>
      <c r="D81" s="57"/>
    </row>
    <row r="82" spans="2:4" hidden="1" x14ac:dyDescent="0.25">
      <c r="B82" s="20" t="str">
        <f t="shared" ref="B82:B83" si="6">CONCATENATE(LEFT(B81,1),MID(B81,2,3)+1)</f>
        <v>E4</v>
      </c>
      <c r="C82" s="12"/>
      <c r="D82" s="57"/>
    </row>
    <row r="83" spans="2:4" hidden="1" x14ac:dyDescent="0.25">
      <c r="B83" s="20" t="str">
        <f t="shared" si="6"/>
        <v>E5</v>
      </c>
      <c r="C83" s="15" t="str">
        <f>"Sub-total for "&amp;B77</f>
        <v>Sub-total for Item E</v>
      </c>
      <c r="D83" s="14">
        <f>SUM(D79:D82)</f>
        <v>0</v>
      </c>
    </row>
    <row r="84" spans="2:4" hidden="1" x14ac:dyDescent="0.25">
      <c r="B84" s="17"/>
      <c r="C84" s="18"/>
      <c r="D84" s="17"/>
    </row>
    <row r="85" spans="2:4" ht="18.75" hidden="1" x14ac:dyDescent="0.3">
      <c r="B85" s="8" t="s">
        <v>29</v>
      </c>
      <c r="C85" s="64"/>
      <c r="D85" s="4"/>
    </row>
    <row r="86" spans="2:4" ht="17.25" hidden="1" customHeight="1" x14ac:dyDescent="0.25">
      <c r="B86" s="19" t="s">
        <v>19</v>
      </c>
      <c r="C86" s="5" t="s">
        <v>20</v>
      </c>
      <c r="D86" s="19" t="s">
        <v>15</v>
      </c>
    </row>
    <row r="87" spans="2:4" ht="17.25" hidden="1" customHeight="1" x14ac:dyDescent="0.25">
      <c r="B87" s="20" t="str">
        <f>CONCATENATE(RIGHT(B85,1),1)</f>
        <v>F1</v>
      </c>
      <c r="C87" s="12"/>
      <c r="D87" s="14"/>
    </row>
    <row r="88" spans="2:4" ht="17.25" hidden="1" customHeight="1" x14ac:dyDescent="0.25">
      <c r="B88" s="72" t="str">
        <f>CONCATENATE(LEFT(B87,1),MID(B87,2,3)+1)</f>
        <v>F2</v>
      </c>
      <c r="C88" s="12"/>
      <c r="D88" s="73"/>
    </row>
    <row r="89" spans="2:4" ht="17.25" hidden="1" customHeight="1" x14ac:dyDescent="0.25">
      <c r="B89" s="72" t="str">
        <f>CONCATENATE(LEFT(B88,1),MID(B88,2,3)+1)</f>
        <v>F3</v>
      </c>
      <c r="C89" s="12"/>
      <c r="D89" s="14"/>
    </row>
    <row r="90" spans="2:4" ht="17.25" hidden="1" customHeight="1" x14ac:dyDescent="0.25">
      <c r="B90" s="20" t="str">
        <f t="shared" ref="B90:B107" si="7">CONCATENATE(LEFT(B89,1),MID(B89,2,3)+1)</f>
        <v>F4</v>
      </c>
      <c r="C90" s="12"/>
      <c r="D90" s="14"/>
    </row>
    <row r="91" spans="2:4" ht="17.25" hidden="1" customHeight="1" x14ac:dyDescent="0.25">
      <c r="B91" s="20" t="str">
        <f t="shared" si="7"/>
        <v>F5</v>
      </c>
      <c r="C91" s="12"/>
      <c r="D91" s="14"/>
    </row>
    <row r="92" spans="2:4" ht="17.25" hidden="1" customHeight="1" x14ac:dyDescent="0.25">
      <c r="B92" s="20" t="str">
        <f t="shared" si="7"/>
        <v>F6</v>
      </c>
      <c r="C92" s="12"/>
      <c r="D92" s="57"/>
    </row>
    <row r="93" spans="2:4" ht="17.25" hidden="1" customHeight="1" x14ac:dyDescent="0.25">
      <c r="B93" s="20" t="str">
        <f t="shared" si="7"/>
        <v>F7</v>
      </c>
      <c r="C93" s="67"/>
      <c r="D93" s="57"/>
    </row>
    <row r="94" spans="2:4" ht="17.25" hidden="1" customHeight="1" x14ac:dyDescent="0.25">
      <c r="B94" s="20" t="str">
        <f t="shared" si="7"/>
        <v>F8</v>
      </c>
      <c r="C94" s="67"/>
      <c r="D94" s="14"/>
    </row>
    <row r="95" spans="2:4" hidden="1" x14ac:dyDescent="0.25">
      <c r="B95" s="20" t="str">
        <f t="shared" si="7"/>
        <v>F9</v>
      </c>
      <c r="C95" s="67"/>
      <c r="D95" s="14"/>
    </row>
    <row r="96" spans="2:4" hidden="1" x14ac:dyDescent="0.25">
      <c r="B96" s="20" t="str">
        <f t="shared" si="7"/>
        <v>F10</v>
      </c>
      <c r="C96" s="67"/>
      <c r="D96" s="14"/>
    </row>
    <row r="97" spans="2:4" hidden="1" x14ac:dyDescent="0.25">
      <c r="B97" s="20" t="str">
        <f t="shared" si="7"/>
        <v>F11</v>
      </c>
      <c r="C97" s="67"/>
      <c r="D97" s="61"/>
    </row>
    <row r="98" spans="2:4" hidden="1" x14ac:dyDescent="0.25">
      <c r="B98" s="72" t="str">
        <f>CONCATENATE(LEFT(B97,1),MID(B97,2,3)+1)</f>
        <v>F12</v>
      </c>
      <c r="C98" s="12"/>
      <c r="D98" s="73">
        <f>SUM(D75:D97)</f>
        <v>0</v>
      </c>
    </row>
    <row r="99" spans="2:4" hidden="1" x14ac:dyDescent="0.25">
      <c r="B99" s="72" t="str">
        <f>CONCATENATE(LEFT(B98,1),MID(B98,2,3)+1)</f>
        <v>F13</v>
      </c>
      <c r="C99" s="12"/>
      <c r="D99" s="61"/>
    </row>
    <row r="100" spans="2:4" hidden="1" x14ac:dyDescent="0.25">
      <c r="B100" s="20" t="str">
        <f t="shared" si="7"/>
        <v>F14</v>
      </c>
      <c r="C100" s="12"/>
      <c r="D100" s="61"/>
    </row>
    <row r="101" spans="2:4" hidden="1" x14ac:dyDescent="0.25">
      <c r="B101" s="20" t="str">
        <f t="shared" si="7"/>
        <v>F15</v>
      </c>
      <c r="C101" s="12"/>
      <c r="D101" s="61"/>
    </row>
    <row r="102" spans="2:4" hidden="1" x14ac:dyDescent="0.25">
      <c r="B102" s="20" t="str">
        <f t="shared" si="7"/>
        <v>F16</v>
      </c>
      <c r="C102" s="12"/>
      <c r="D102" s="61"/>
    </row>
    <row r="103" spans="2:4" hidden="1" x14ac:dyDescent="0.25">
      <c r="B103" s="20" t="str">
        <f t="shared" si="7"/>
        <v>F17</v>
      </c>
      <c r="C103" s="67"/>
      <c r="D103" s="61"/>
    </row>
    <row r="104" spans="2:4" hidden="1" x14ac:dyDescent="0.25">
      <c r="B104" s="20" t="str">
        <f t="shared" si="7"/>
        <v>F18</v>
      </c>
      <c r="C104" s="67"/>
      <c r="D104" s="61"/>
    </row>
    <row r="105" spans="2:4" hidden="1" x14ac:dyDescent="0.25">
      <c r="B105" s="20" t="str">
        <f t="shared" si="7"/>
        <v>F19</v>
      </c>
      <c r="C105" s="67"/>
      <c r="D105" s="61"/>
    </row>
    <row r="106" spans="2:4" hidden="1" x14ac:dyDescent="0.25">
      <c r="B106" s="20" t="str">
        <f t="shared" si="7"/>
        <v>F20</v>
      </c>
      <c r="C106" s="67"/>
      <c r="D106" s="61"/>
    </row>
    <row r="107" spans="2:4" hidden="1" x14ac:dyDescent="0.25">
      <c r="B107" s="20" t="str">
        <f t="shared" si="7"/>
        <v>F21</v>
      </c>
      <c r="C107" s="15" t="str">
        <f>"Sub-total for "&amp;B85</f>
        <v>Sub-total for Item F</v>
      </c>
      <c r="D107" s="14">
        <f>SUM(D87:D106)</f>
        <v>0</v>
      </c>
    </row>
    <row r="108" spans="2:4" hidden="1" x14ac:dyDescent="0.25">
      <c r="B108" s="21"/>
      <c r="C108" s="22"/>
      <c r="D108" s="21"/>
    </row>
    <row r="109" spans="2:4" ht="18.75" hidden="1" x14ac:dyDescent="0.3">
      <c r="B109" s="8" t="s">
        <v>30</v>
      </c>
      <c r="C109" s="4"/>
      <c r="D109" s="4"/>
    </row>
    <row r="110" spans="2:4" hidden="1" x14ac:dyDescent="0.25">
      <c r="B110" s="19" t="s">
        <v>19</v>
      </c>
      <c r="C110" s="5" t="s">
        <v>20</v>
      </c>
      <c r="D110" s="19" t="s">
        <v>15</v>
      </c>
    </row>
    <row r="111" spans="2:4" hidden="1" x14ac:dyDescent="0.25">
      <c r="B111" s="20" t="str">
        <f>CONCATENATE(RIGHT(B109,1),1)</f>
        <v>G1</v>
      </c>
      <c r="C111" s="12"/>
      <c r="D111" s="14"/>
    </row>
    <row r="112" spans="2:4" hidden="1" x14ac:dyDescent="0.25">
      <c r="B112" s="20" t="str">
        <f t="shared" ref="B112:B117" si="8">CONCATENATE(LEFT(B111,1),MID(B111,2,3)+1)</f>
        <v>G2</v>
      </c>
      <c r="C112" s="12"/>
      <c r="D112" s="57"/>
    </row>
    <row r="113" spans="2:4" hidden="1" x14ac:dyDescent="0.25">
      <c r="B113" s="20" t="str">
        <f t="shared" si="8"/>
        <v>G3</v>
      </c>
      <c r="C113" s="12"/>
      <c r="D113" s="57"/>
    </row>
    <row r="114" spans="2:4" hidden="1" x14ac:dyDescent="0.25">
      <c r="B114" s="20" t="str">
        <f t="shared" si="8"/>
        <v>G4</v>
      </c>
      <c r="C114" s="60"/>
      <c r="D114" s="14"/>
    </row>
    <row r="115" spans="2:4" hidden="1" x14ac:dyDescent="0.25">
      <c r="B115" s="20" t="str">
        <f t="shared" si="8"/>
        <v>G5</v>
      </c>
      <c r="C115" s="12"/>
      <c r="D115" s="57"/>
    </row>
    <row r="116" spans="2:4" hidden="1" x14ac:dyDescent="0.25">
      <c r="B116" s="20" t="str">
        <f t="shared" si="8"/>
        <v>G6</v>
      </c>
      <c r="C116" s="11"/>
      <c r="D116" s="14"/>
    </row>
    <row r="117" spans="2:4" hidden="1" x14ac:dyDescent="0.25">
      <c r="B117" s="20" t="str">
        <f t="shared" si="8"/>
        <v>G7</v>
      </c>
      <c r="C117" s="15" t="str">
        <f>"Sub-total for "&amp;B109</f>
        <v>Sub-total for Item G</v>
      </c>
      <c r="D117" s="14">
        <f t="shared" ref="D117" si="9">SUM(D111:D116)</f>
        <v>0</v>
      </c>
    </row>
    <row r="118" spans="2:4" hidden="1" x14ac:dyDescent="0.25"/>
  </sheetData>
  <mergeCells count="8">
    <mergeCell ref="A1:E1"/>
    <mergeCell ref="B19:C19"/>
    <mergeCell ref="B44:C44"/>
    <mergeCell ref="B14:D14"/>
    <mergeCell ref="B18:D18"/>
    <mergeCell ref="B16:D16"/>
    <mergeCell ref="B15:D15"/>
    <mergeCell ref="A2:E2"/>
  </mergeCells>
  <pageMargins left="0.25" right="0.25" top="0.75" bottom="0.75" header="0.3" footer="0.3"/>
  <pageSetup paperSize="8" scale="32" fitToWidth="0" orientation="portrait" r:id="rId1"/>
  <ignoredErrors>
    <ignoredError sqref="B79 D83 B87" calculatedColumn="1"/>
  </ignoredErrors>
  <tableParts count="7">
    <tablePart r:id="rId2"/>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152E0-227A-4BF7-8FBF-95BF9B8D8377}">
  <sheetPr>
    <pageSetUpPr fitToPage="1"/>
  </sheetPr>
  <dimension ref="A1:F83"/>
  <sheetViews>
    <sheetView topLeftCell="A13" zoomScaleNormal="100" workbookViewId="0">
      <selection activeCell="C46" sqref="C46"/>
    </sheetView>
  </sheetViews>
  <sheetFormatPr defaultColWidth="0" defaultRowHeight="15" x14ac:dyDescent="0.25"/>
  <cols>
    <col min="1" max="1" width="2.5703125" style="1" customWidth="1"/>
    <col min="2" max="2" width="24.85546875" style="1" customWidth="1"/>
    <col min="3" max="3" width="91.5703125" style="1" customWidth="1"/>
    <col min="4" max="4" width="32.5703125" style="1" customWidth="1"/>
    <col min="5" max="5" width="2.85546875" style="1" customWidth="1"/>
    <col min="6" max="16384" width="9.140625" style="1" hidden="1"/>
  </cols>
  <sheetData>
    <row r="1" spans="1:6" ht="26.25" x14ac:dyDescent="0.4">
      <c r="A1" s="81" t="s">
        <v>1</v>
      </c>
      <c r="B1" s="81"/>
      <c r="C1" s="81"/>
      <c r="D1" s="81"/>
      <c r="E1" s="81"/>
    </row>
    <row r="2" spans="1:6" ht="26.25" x14ac:dyDescent="0.4">
      <c r="A2" s="93" t="s">
        <v>51</v>
      </c>
      <c r="B2" s="93"/>
      <c r="C2" s="93"/>
      <c r="D2" s="93"/>
      <c r="E2" s="93"/>
    </row>
    <row r="4" spans="1:6" x14ac:dyDescent="0.25">
      <c r="B4" s="39" t="s">
        <v>2</v>
      </c>
      <c r="C4" s="32"/>
      <c r="D4" s="33"/>
    </row>
    <row r="5" spans="1:6" ht="15" customHeight="1" x14ac:dyDescent="0.25">
      <c r="B5" s="48" t="s">
        <v>3</v>
      </c>
      <c r="C5" s="32"/>
      <c r="D5" s="33"/>
    </row>
    <row r="6" spans="1:6" x14ac:dyDescent="0.25">
      <c r="B6" s="49" t="s">
        <v>4</v>
      </c>
      <c r="C6" s="34"/>
      <c r="D6" s="35"/>
    </row>
    <row r="7" spans="1:6" ht="21" x14ac:dyDescent="0.35">
      <c r="B7" s="36"/>
      <c r="C7" s="37"/>
      <c r="D7" s="38"/>
    </row>
    <row r="8" spans="1:6" ht="15" customHeight="1" x14ac:dyDescent="0.25">
      <c r="B8" s="48" t="s">
        <v>5</v>
      </c>
      <c r="C8" s="32"/>
      <c r="D8" s="33"/>
    </row>
    <row r="9" spans="1:6" ht="15" customHeight="1" x14ac:dyDescent="0.25">
      <c r="B9" s="40" t="s">
        <v>6</v>
      </c>
      <c r="C9" s="34"/>
      <c r="D9" s="35"/>
    </row>
    <row r="10" spans="1:6" ht="15" customHeight="1" x14ac:dyDescent="0.25">
      <c r="B10" s="48" t="s">
        <v>7</v>
      </c>
      <c r="C10" s="32"/>
      <c r="D10" s="33"/>
    </row>
    <row r="11" spans="1:6" s="41" customFormat="1" ht="30" customHeight="1" x14ac:dyDescent="0.25">
      <c r="B11" s="50" t="s">
        <v>8</v>
      </c>
      <c r="C11" s="42"/>
      <c r="D11" s="43"/>
    </row>
    <row r="12" spans="1:6" ht="15" customHeight="1" x14ac:dyDescent="0.25">
      <c r="B12" s="50" t="s">
        <v>9</v>
      </c>
      <c r="C12" s="32"/>
      <c r="D12" s="33"/>
    </row>
    <row r="14" spans="1:6" ht="18.75" customHeight="1" x14ac:dyDescent="0.25">
      <c r="B14" s="78" t="s">
        <v>10</v>
      </c>
      <c r="C14" s="79"/>
      <c r="D14" s="80"/>
    </row>
    <row r="15" spans="1:6" ht="120" customHeight="1" x14ac:dyDescent="0.25">
      <c r="B15" s="90" t="s">
        <v>11</v>
      </c>
      <c r="C15" s="91"/>
      <c r="D15" s="92"/>
      <c r="E15" s="11"/>
      <c r="F15" s="11"/>
    </row>
    <row r="16" spans="1:6" ht="39" customHeight="1" x14ac:dyDescent="0.25">
      <c r="B16" s="87" t="s">
        <v>12</v>
      </c>
      <c r="C16" s="88"/>
      <c r="D16" s="89"/>
    </row>
    <row r="18" spans="2:5" ht="18.75" x14ac:dyDescent="0.3">
      <c r="B18" s="86" t="s">
        <v>13</v>
      </c>
      <c r="C18" s="86"/>
      <c r="D18" s="86"/>
      <c r="E18" s="3"/>
    </row>
    <row r="19" spans="2:5" x14ac:dyDescent="0.25">
      <c r="B19" s="82" t="s">
        <v>14</v>
      </c>
      <c r="C19" s="83"/>
      <c r="D19" s="10" t="s">
        <v>15</v>
      </c>
      <c r="E19" s="2"/>
    </row>
    <row r="20" spans="2:5" x14ac:dyDescent="0.25">
      <c r="B20" s="23" t="s">
        <v>16</v>
      </c>
      <c r="C20" s="23" t="str">
        <f>VLOOKUP(RIGHT($B20,6),$B$44:$C$84,2,FALSE)</f>
        <v>Preliminaries</v>
      </c>
      <c r="D20" s="62">
        <f>VLOOKUP("Sub-total for "&amp;RIGHT($B20,6),$C$44:$D$84,2,FALSE)</f>
        <v>0</v>
      </c>
    </row>
    <row r="21" spans="2:5" x14ac:dyDescent="0.25">
      <c r="B21" s="56" t="str">
        <f>CONCATENATE("Subtotal for Item ",CHAR(CODE(RIGHT(B20,1))+1))</f>
        <v>Subtotal for Item B</v>
      </c>
      <c r="C21" s="25" t="str">
        <f>VLOOKUP(RIGHT($B21,6),$B$44:$C$84,2,FALSE)</f>
        <v xml:space="preserve">Materials Supply and Site works – Biloela Earlsfield Standpipe </v>
      </c>
      <c r="D21" s="65">
        <f>VLOOKUP("Sub-total for "&amp;RIGHT($B21,6),$C$44:$D$84,2,FALSE)</f>
        <v>0</v>
      </c>
    </row>
    <row r="22" spans="2:5" x14ac:dyDescent="0.25">
      <c r="B22" s="47" t="str">
        <f t="shared" ref="B22:B41" si="0">CONCATENATE("Subtotal for Item ",CHAR(CODE(RIGHT(B21,1))+1))</f>
        <v>Subtotal for Item C</v>
      </c>
      <c r="C22" s="47" t="str">
        <f>VLOOKUP(RIGHT($B22,6),$B$44:$C$84,2,FALSE)</f>
        <v>Biloela 1.5ML Reservoir Materials Supply and Site works</v>
      </c>
      <c r="D22" s="63">
        <f>VLOOKUP("Sub-total for "&amp;RIGHT($B22,6),$C$44:$D$84,2,FALSE)</f>
        <v>0</v>
      </c>
    </row>
    <row r="23" spans="2:5" x14ac:dyDescent="0.25">
      <c r="B23" s="25" t="str">
        <f t="shared" si="0"/>
        <v>Subtotal for Item D</v>
      </c>
      <c r="C23" s="25" t="str">
        <f>VLOOKUP(RIGHT($B23,6),$B$44:$C$84,2,FALSE)</f>
        <v>Biloela Low Zone Reservoir Materials Supply and Site works</v>
      </c>
      <c r="D23" s="65">
        <f>VLOOKUP("Sub-total for "&amp;RIGHT($B23,6),$C$44:$D$84,2,FALSE)</f>
        <v>0</v>
      </c>
    </row>
    <row r="24" spans="2:5" hidden="1" x14ac:dyDescent="0.25">
      <c r="B24" s="47" t="e">
        <f>CONCATENATE("Subtotal for Item ",CHAR(CODE(RIGHT(#REF!,1))+1))</f>
        <v>#REF!</v>
      </c>
      <c r="C24" s="47" t="e">
        <f>VLOOKUP(RIGHT($B24,6),$B$44:$C$84,2,FALSE)</f>
        <v>#REF!</v>
      </c>
      <c r="D24" s="63" t="e">
        <f>VLOOKUP("Sub-total for "&amp;RIGHT($B24,6),$C$44:$D$84,2,FALSE)</f>
        <v>#REF!</v>
      </c>
    </row>
    <row r="25" spans="2:5" hidden="1" x14ac:dyDescent="0.25">
      <c r="B25" s="25" t="e">
        <f t="shared" si="0"/>
        <v>#REF!</v>
      </c>
      <c r="C25" s="25" t="e">
        <f>VLOOKUP(RIGHT($B25,6),$B$44:$C$84,2,FALSE)</f>
        <v>#REF!</v>
      </c>
      <c r="D25" s="65" t="e">
        <f>VLOOKUP("Sub-total for "&amp;RIGHT($B25,6),$C$44:$D$84,2,FALSE)</f>
        <v>#REF!</v>
      </c>
    </row>
    <row r="26" spans="2:5" hidden="1" x14ac:dyDescent="0.25">
      <c r="B26" s="47" t="e">
        <f t="shared" si="0"/>
        <v>#REF!</v>
      </c>
      <c r="C26" s="47" t="e">
        <f>VLOOKUP(RIGHT($B26,6),$B$44:$C$84,2,FALSE)</f>
        <v>#REF!</v>
      </c>
      <c r="D26" s="63" t="e">
        <f>VLOOKUP("Sub-total for "&amp;RIGHT($B26,6),$C$44:$D$84,2,FALSE)</f>
        <v>#REF!</v>
      </c>
    </row>
    <row r="27" spans="2:5" hidden="1" x14ac:dyDescent="0.25">
      <c r="B27" s="25" t="e">
        <f t="shared" si="0"/>
        <v>#REF!</v>
      </c>
      <c r="C27" s="25" t="e">
        <f>VLOOKUP(RIGHT($B27,6),$B$44:$C$84,2,FALSE)</f>
        <v>#REF!</v>
      </c>
      <c r="D27" s="65" t="e">
        <f>VLOOKUP("Sub-total for "&amp;RIGHT($B27,6),$C$44:$D$84,2,FALSE)</f>
        <v>#REF!</v>
      </c>
    </row>
    <row r="28" spans="2:5" hidden="1" x14ac:dyDescent="0.25">
      <c r="B28" s="47" t="e">
        <f t="shared" si="0"/>
        <v>#REF!</v>
      </c>
      <c r="C28" s="47" t="e">
        <f>VLOOKUP(RIGHT($B28,6),$B$44:$C$84,2,FALSE)</f>
        <v>#REF!</v>
      </c>
      <c r="D28" s="63" t="e">
        <f>VLOOKUP("Sub-total for "&amp;RIGHT($B28,6),$C$44:$D$84,2,FALSE)</f>
        <v>#REF!</v>
      </c>
    </row>
    <row r="29" spans="2:5" hidden="1" x14ac:dyDescent="0.25">
      <c r="B29" s="25" t="e">
        <f t="shared" si="0"/>
        <v>#REF!</v>
      </c>
      <c r="C29" s="25" t="e">
        <f>VLOOKUP(RIGHT($B29,6),$B$44:$C$84,2,FALSE)</f>
        <v>#REF!</v>
      </c>
      <c r="D29" s="65" t="e">
        <f>VLOOKUP("Sub-total for "&amp;RIGHT($B29,6),$C$44:$D$84,2,FALSE)</f>
        <v>#REF!</v>
      </c>
    </row>
    <row r="30" spans="2:5" hidden="1" x14ac:dyDescent="0.25">
      <c r="B30" s="47" t="e">
        <f t="shared" si="0"/>
        <v>#REF!</v>
      </c>
      <c r="C30" s="47" t="e">
        <f>VLOOKUP(RIGHT($B30,6),$B$44:$C$84,2,FALSE)</f>
        <v>#REF!</v>
      </c>
      <c r="D30" s="63" t="e">
        <f>VLOOKUP("Sub-total for "&amp;RIGHT($B30,6),$C$44:$D$84,2,FALSE)</f>
        <v>#REF!</v>
      </c>
    </row>
    <row r="31" spans="2:5" hidden="1" x14ac:dyDescent="0.25">
      <c r="B31" s="25" t="e">
        <f t="shared" si="0"/>
        <v>#REF!</v>
      </c>
      <c r="C31" s="25" t="e">
        <f>VLOOKUP(RIGHT($B31,6),$B$44:$C$84,2,FALSE)</f>
        <v>#REF!</v>
      </c>
      <c r="D31" s="65" t="e">
        <f>VLOOKUP("Sub-total for "&amp;RIGHT($B31,6),$C$44:$D$84,2,FALSE)</f>
        <v>#REF!</v>
      </c>
    </row>
    <row r="32" spans="2:5" hidden="1" x14ac:dyDescent="0.25">
      <c r="B32" s="47" t="e">
        <f t="shared" si="0"/>
        <v>#REF!</v>
      </c>
      <c r="C32" s="47" t="e">
        <f>VLOOKUP(RIGHT($B32,6),$B$44:$C$84,2,FALSE)</f>
        <v>#REF!</v>
      </c>
      <c r="D32" s="63" t="e">
        <f>VLOOKUP("Sub-total for "&amp;RIGHT($B32,6),$C$44:$D$84,2,FALSE)</f>
        <v>#REF!</v>
      </c>
    </row>
    <row r="33" spans="2:4" hidden="1" x14ac:dyDescent="0.25">
      <c r="B33" s="25" t="e">
        <f t="shared" si="0"/>
        <v>#REF!</v>
      </c>
      <c r="C33" s="25" t="e">
        <f>VLOOKUP(RIGHT($B33,6),$B$44:$C$84,2,FALSE)</f>
        <v>#REF!</v>
      </c>
      <c r="D33" s="65" t="e">
        <f>VLOOKUP("Sub-total for "&amp;RIGHT($B33,6),$C$44:$D$84,2,FALSE)</f>
        <v>#REF!</v>
      </c>
    </row>
    <row r="34" spans="2:4" hidden="1" x14ac:dyDescent="0.25">
      <c r="B34" s="47" t="e">
        <f t="shared" si="0"/>
        <v>#REF!</v>
      </c>
      <c r="C34" s="47" t="e">
        <f>VLOOKUP(RIGHT($B34,6),$B$44:$C$84,2,FALSE)</f>
        <v>#REF!</v>
      </c>
      <c r="D34" s="63" t="e">
        <f>VLOOKUP("Sub-total for "&amp;RIGHT($B34,6),$C$44:$D$84,2,FALSE)</f>
        <v>#REF!</v>
      </c>
    </row>
    <row r="35" spans="2:4" hidden="1" x14ac:dyDescent="0.25">
      <c r="B35" s="25" t="e">
        <f t="shared" si="0"/>
        <v>#REF!</v>
      </c>
      <c r="C35" s="25" t="e">
        <f>VLOOKUP(RIGHT($B35,6),$B$44:$C$84,2,FALSE)</f>
        <v>#REF!</v>
      </c>
      <c r="D35" s="65" t="e">
        <f>VLOOKUP("Sub-total for "&amp;RIGHT($B35,6),$C$44:$D$84,2,FALSE)</f>
        <v>#REF!</v>
      </c>
    </row>
    <row r="36" spans="2:4" hidden="1" x14ac:dyDescent="0.25">
      <c r="B36" s="47" t="e">
        <f t="shared" si="0"/>
        <v>#REF!</v>
      </c>
      <c r="C36" s="47" t="e">
        <f>VLOOKUP(RIGHT($B36,6),$B$44:$C$84,2,FALSE)</f>
        <v>#REF!</v>
      </c>
      <c r="D36" s="63" t="e">
        <f>VLOOKUP("Sub-total for "&amp;RIGHT($B36,6),$C$44:$D$84,2,FALSE)</f>
        <v>#REF!</v>
      </c>
    </row>
    <row r="37" spans="2:4" hidden="1" x14ac:dyDescent="0.25">
      <c r="B37" s="25" t="e">
        <f t="shared" si="0"/>
        <v>#REF!</v>
      </c>
      <c r="C37" s="25" t="e">
        <f>VLOOKUP(RIGHT($B37,6),$B$44:$C$84,2,FALSE)</f>
        <v>#REF!</v>
      </c>
      <c r="D37" s="65" t="e">
        <f>VLOOKUP("Sub-total for "&amp;RIGHT($B37,6),$C$44:$D$84,2,FALSE)</f>
        <v>#REF!</v>
      </c>
    </row>
    <row r="38" spans="2:4" hidden="1" x14ac:dyDescent="0.25">
      <c r="B38" s="23" t="e">
        <f t="shared" si="0"/>
        <v>#REF!</v>
      </c>
      <c r="C38" s="23" t="e">
        <f>VLOOKUP(RIGHT($B38,6),$B$44:$C$84,2,FALSE)</f>
        <v>#REF!</v>
      </c>
      <c r="D38" s="62" t="e">
        <f>VLOOKUP("Sub-total for "&amp;RIGHT($B38,6),$C$44:$D$84,2,FALSE)</f>
        <v>#REF!</v>
      </c>
    </row>
    <row r="39" spans="2:4" hidden="1" x14ac:dyDescent="0.25">
      <c r="B39" s="56" t="e">
        <f t="shared" si="0"/>
        <v>#REF!</v>
      </c>
      <c r="C39" s="25" t="e">
        <f>VLOOKUP(RIGHT($B39,6),$B$44:$C$84,2,FALSE)</f>
        <v>#REF!</v>
      </c>
      <c r="D39" s="65" t="e">
        <f>VLOOKUP("Sub-total for "&amp;RIGHT($B39,6),$C$44:$D$84,2,FALSE)</f>
        <v>#REF!</v>
      </c>
    </row>
    <row r="40" spans="2:4" hidden="1" x14ac:dyDescent="0.25">
      <c r="B40" s="23" t="e">
        <f t="shared" si="0"/>
        <v>#REF!</v>
      </c>
      <c r="C40" s="23" t="e">
        <f>VLOOKUP(RIGHT($B40,6),$B$44:$C$84,2,FALSE)</f>
        <v>#REF!</v>
      </c>
      <c r="D40" s="62" t="e">
        <f>VLOOKUP("Sub-total for "&amp;RIGHT($B40,6),$C$44:$D$84,2,FALSE)</f>
        <v>#REF!</v>
      </c>
    </row>
    <row r="41" spans="2:4" hidden="1" x14ac:dyDescent="0.25">
      <c r="B41" s="56" t="e">
        <f t="shared" si="0"/>
        <v>#REF!</v>
      </c>
      <c r="C41" s="25" t="e">
        <f>VLOOKUP(RIGHT($B41,6),$B$44:$C$84,2,FALSE)</f>
        <v>#REF!</v>
      </c>
      <c r="D41" s="65" t="e">
        <f>VLOOKUP("Sub-total for "&amp;RIGHT($B41,6),$C$44:$D$84,2,FALSE)</f>
        <v>#REF!</v>
      </c>
    </row>
    <row r="42" spans="2:4" ht="15" customHeight="1" x14ac:dyDescent="0.25">
      <c r="B42" s="84" t="s">
        <v>17</v>
      </c>
      <c r="C42" s="85"/>
      <c r="D42" s="29" cm="1">
        <f t="array" ref="D42">SUM(_xlfn.IFNA(D20:D23,0))</f>
        <v>0</v>
      </c>
    </row>
    <row r="44" spans="2:4" ht="18.75" x14ac:dyDescent="0.3">
      <c r="B44" s="8" t="s">
        <v>18</v>
      </c>
      <c r="C44" s="4" t="s">
        <v>23</v>
      </c>
      <c r="D44" s="4"/>
    </row>
    <row r="45" spans="2:4" x14ac:dyDescent="0.25">
      <c r="B45" s="5" t="s">
        <v>19</v>
      </c>
      <c r="C45" s="5" t="s">
        <v>20</v>
      </c>
      <c r="D45" s="5" t="s">
        <v>15</v>
      </c>
    </row>
    <row r="46" spans="2:4" x14ac:dyDescent="0.25">
      <c r="B46" s="6" t="str">
        <f>CONCATENATE(RIGHT(B44,1),1)</f>
        <v>A1</v>
      </c>
      <c r="C46" t="s">
        <v>90</v>
      </c>
      <c r="D46" s="9"/>
    </row>
    <row r="47" spans="2:4" x14ac:dyDescent="0.25">
      <c r="B47" s="7" t="str">
        <f>CONCATENATE(LEFT(B46,1),MID(B46,2,3)+1)</f>
        <v>A2</v>
      </c>
      <c r="C47" t="s">
        <v>24</v>
      </c>
      <c r="D47" s="9"/>
    </row>
    <row r="48" spans="2:4" x14ac:dyDescent="0.25">
      <c r="B48" s="7" t="str">
        <f t="shared" ref="B48:B49" si="1">CONCATENATE(LEFT(B47,1),MID(B47,2,3)+1)</f>
        <v>A3</v>
      </c>
      <c r="C48" t="s">
        <v>25</v>
      </c>
      <c r="D48" s="9"/>
    </row>
    <row r="49" spans="2:4" x14ac:dyDescent="0.25">
      <c r="B49" s="7"/>
      <c r="C49" s="15" t="str">
        <f>"Sub-total for "&amp;B44</f>
        <v>Sub-total for Item A</v>
      </c>
      <c r="D49" s="16">
        <f>SUM(D46:D48)</f>
        <v>0</v>
      </c>
    </row>
    <row r="51" spans="2:4" ht="18.75" x14ac:dyDescent="0.3">
      <c r="B51" s="8" t="s">
        <v>22</v>
      </c>
      <c r="C51" s="4" t="s">
        <v>73</v>
      </c>
      <c r="D51" s="4"/>
    </row>
    <row r="52" spans="2:4" ht="15.75" thickBot="1" x14ac:dyDescent="0.3">
      <c r="B52" s="5" t="s">
        <v>19</v>
      </c>
      <c r="C52" s="5" t="s">
        <v>20</v>
      </c>
      <c r="D52" s="5" t="s">
        <v>15</v>
      </c>
    </row>
    <row r="53" spans="2:4" ht="15.75" thickBot="1" x14ac:dyDescent="0.3">
      <c r="B53" s="6" t="str">
        <f>CONCATENATE(RIGHT(B51,1),1)</f>
        <v>B1</v>
      </c>
      <c r="C53" s="96" t="s">
        <v>56</v>
      </c>
      <c r="D53" s="9"/>
    </row>
    <row r="54" spans="2:4" ht="15.75" thickBot="1" x14ac:dyDescent="0.3">
      <c r="B54" s="7" t="str">
        <f t="shared" ref="B54:B62" si="2">CONCATENATE(LEFT(B53,1),MID(B53,2,3)+1)</f>
        <v>B2</v>
      </c>
      <c r="C54" s="97" t="s">
        <v>66</v>
      </c>
      <c r="D54" s="9"/>
    </row>
    <row r="55" spans="2:4" ht="45.75" thickBot="1" x14ac:dyDescent="0.3">
      <c r="B55" s="7" t="str">
        <f t="shared" si="2"/>
        <v>B3</v>
      </c>
      <c r="C55" s="97" t="s">
        <v>74</v>
      </c>
      <c r="D55" s="9"/>
    </row>
    <row r="56" spans="2:4" ht="30.75" thickBot="1" x14ac:dyDescent="0.3">
      <c r="B56" s="7" t="str">
        <f t="shared" si="2"/>
        <v>B4</v>
      </c>
      <c r="C56" s="97" t="s">
        <v>75</v>
      </c>
      <c r="D56" s="9"/>
    </row>
    <row r="57" spans="2:4" ht="60.75" thickBot="1" x14ac:dyDescent="0.3">
      <c r="B57" s="7" t="str">
        <f t="shared" si="2"/>
        <v>B5</v>
      </c>
      <c r="C57" s="97" t="s">
        <v>80</v>
      </c>
      <c r="D57" s="9"/>
    </row>
    <row r="58" spans="2:4" ht="30.75" thickBot="1" x14ac:dyDescent="0.3">
      <c r="B58" s="7" t="str">
        <f t="shared" si="2"/>
        <v>B6</v>
      </c>
      <c r="C58" s="98" t="s">
        <v>76</v>
      </c>
      <c r="D58" s="9"/>
    </row>
    <row r="59" spans="2:4" ht="15.75" thickBot="1" x14ac:dyDescent="0.3">
      <c r="B59" s="7" t="str">
        <f t="shared" si="2"/>
        <v>B7</v>
      </c>
      <c r="C59" s="97" t="s">
        <v>77</v>
      </c>
      <c r="D59" s="9"/>
    </row>
    <row r="60" spans="2:4" ht="15.75" thickBot="1" x14ac:dyDescent="0.3">
      <c r="B60" s="7" t="str">
        <f t="shared" si="2"/>
        <v>B8</v>
      </c>
      <c r="C60" s="97" t="s">
        <v>78</v>
      </c>
      <c r="D60" s="9"/>
    </row>
    <row r="61" spans="2:4" ht="30.75" thickBot="1" x14ac:dyDescent="0.3">
      <c r="B61" s="7" t="str">
        <f t="shared" si="2"/>
        <v>B9</v>
      </c>
      <c r="C61" s="97" t="s">
        <v>79</v>
      </c>
      <c r="D61" s="9"/>
    </row>
    <row r="62" spans="2:4" ht="15.75" thickBot="1" x14ac:dyDescent="0.3">
      <c r="B62" s="7" t="str">
        <f t="shared" si="2"/>
        <v>B10</v>
      </c>
      <c r="C62" s="97" t="s">
        <v>21</v>
      </c>
      <c r="D62" s="95">
        <f>SUM(D58:D61)</f>
        <v>0</v>
      </c>
    </row>
    <row r="63" spans="2:4" x14ac:dyDescent="0.25">
      <c r="B63" s="7"/>
      <c r="C63" s="15" t="str">
        <f>"Sub-total for "&amp;B51</f>
        <v>Sub-total for Item B</v>
      </c>
      <c r="D63" s="16">
        <f>SUM(D53:D61)</f>
        <v>0</v>
      </c>
    </row>
    <row r="64" spans="2:4" ht="18.75" x14ac:dyDescent="0.3">
      <c r="D64" s="4"/>
    </row>
    <row r="65" spans="2:4" ht="18.75" x14ac:dyDescent="0.3">
      <c r="B65" s="8" t="s">
        <v>26</v>
      </c>
      <c r="C65" s="4" t="s">
        <v>57</v>
      </c>
    </row>
    <row r="66" spans="2:4" ht="15.75" thickBot="1" x14ac:dyDescent="0.3">
      <c r="B66" s="19" t="s">
        <v>19</v>
      </c>
      <c r="C66" s="5" t="s">
        <v>20</v>
      </c>
      <c r="D66" s="19" t="s">
        <v>15</v>
      </c>
    </row>
    <row r="67" spans="2:4" ht="30.75" thickBot="1" x14ac:dyDescent="0.3">
      <c r="B67" s="20" t="str">
        <f>CONCATENATE(RIGHT(B65,1),1)</f>
        <v>C1</v>
      </c>
      <c r="C67" s="96" t="s">
        <v>64</v>
      </c>
      <c r="D67" s="57"/>
    </row>
    <row r="68" spans="2:4" ht="45.75" thickBot="1" x14ac:dyDescent="0.3">
      <c r="B68" s="20" t="str">
        <f>CONCATENATE(LEFT(B67,1),MID(B67,2,3)+1)</f>
        <v>C2</v>
      </c>
      <c r="C68" s="97" t="s">
        <v>83</v>
      </c>
      <c r="D68" s="57"/>
    </row>
    <row r="69" spans="2:4" ht="30.75" thickBot="1" x14ac:dyDescent="0.3">
      <c r="B69" s="20" t="str">
        <f>CONCATENATE(LEFT(B68,1),MID(B68,2,3)+1)</f>
        <v>C3</v>
      </c>
      <c r="C69" s="98" t="s">
        <v>81</v>
      </c>
      <c r="D69" s="73"/>
    </row>
    <row r="70" spans="2:4" ht="15.75" thickBot="1" x14ac:dyDescent="0.3">
      <c r="B70" s="20" t="str">
        <f>CONCATENATE(LEFT(B69,1),MID(B69,2,3)+1)</f>
        <v>C4</v>
      </c>
      <c r="C70" s="97" t="s">
        <v>82</v>
      </c>
      <c r="D70" s="73"/>
    </row>
    <row r="71" spans="2:4" x14ac:dyDescent="0.25">
      <c r="B71" s="20" t="str">
        <f t="shared" ref="B71" si="3">CONCATENATE(LEFT(B70,1),MID(B70,2,3)+1)</f>
        <v>C5</v>
      </c>
      <c r="C71" s="12" t="s">
        <v>21</v>
      </c>
      <c r="D71" s="14"/>
    </row>
    <row r="72" spans="2:4" x14ac:dyDescent="0.25">
      <c r="B72" s="20"/>
      <c r="C72" s="15" t="str">
        <f>"Sub-total for "&amp;B65</f>
        <v>Sub-total for Item C</v>
      </c>
      <c r="D72" s="14">
        <f>SUM(D67:D71)</f>
        <v>0</v>
      </c>
    </row>
    <row r="74" spans="2:4" ht="18.75" x14ac:dyDescent="0.3">
      <c r="B74" s="74" t="s">
        <v>27</v>
      </c>
      <c r="C74" s="4" t="s">
        <v>58</v>
      </c>
      <c r="D74" s="4"/>
    </row>
    <row r="75" spans="2:4" ht="15.75" thickBot="1" x14ac:dyDescent="0.3">
      <c r="B75" s="19" t="s">
        <v>19</v>
      </c>
      <c r="C75" s="5" t="s">
        <v>20</v>
      </c>
      <c r="D75" s="19" t="s">
        <v>15</v>
      </c>
    </row>
    <row r="76" spans="2:4" ht="15.75" thickBot="1" x14ac:dyDescent="0.3">
      <c r="B76" s="20" t="str">
        <f>CONCATENATE(RIGHT(B74,1),1)</f>
        <v>D1</v>
      </c>
      <c r="C76" s="96" t="s">
        <v>60</v>
      </c>
      <c r="D76" s="57"/>
    </row>
    <row r="77" spans="2:4" ht="15.75" thickBot="1" x14ac:dyDescent="0.3">
      <c r="B77" s="72" t="str">
        <f>CONCATENATE(LEFT(B76,1),MID(B76,2,3)+1)</f>
        <v>D2</v>
      </c>
      <c r="C77" s="97" t="s">
        <v>65</v>
      </c>
      <c r="D77" s="73"/>
    </row>
    <row r="78" spans="2:4" ht="30.75" thickBot="1" x14ac:dyDescent="0.3">
      <c r="B78" s="72" t="str">
        <f t="shared" ref="B78:B81" si="4">CONCATENATE(LEFT(B77,1),MID(B77,2,3)+1)</f>
        <v>D3</v>
      </c>
      <c r="C78" s="97" t="s">
        <v>84</v>
      </c>
      <c r="D78" s="73"/>
    </row>
    <row r="79" spans="2:4" ht="15.75" thickBot="1" x14ac:dyDescent="0.3">
      <c r="B79" s="72" t="str">
        <f t="shared" si="4"/>
        <v>D4</v>
      </c>
      <c r="C79" s="97" t="s">
        <v>85</v>
      </c>
      <c r="D79" s="14"/>
    </row>
    <row r="80" spans="2:4" ht="15.75" thickBot="1" x14ac:dyDescent="0.3">
      <c r="B80" s="72" t="str">
        <f t="shared" si="4"/>
        <v>D5</v>
      </c>
      <c r="C80" s="97" t="s">
        <v>59</v>
      </c>
      <c r="D80" s="73"/>
    </row>
    <row r="81" spans="2:4" ht="15.75" thickBot="1" x14ac:dyDescent="0.3">
      <c r="B81" s="72" t="str">
        <f t="shared" si="4"/>
        <v>D6</v>
      </c>
      <c r="C81" s="97" t="s">
        <v>21</v>
      </c>
      <c r="D81" s="101">
        <f>SUM(D96:D96)</f>
        <v>0</v>
      </c>
    </row>
    <row r="82" spans="2:4" x14ac:dyDescent="0.25">
      <c r="B82" s="72"/>
      <c r="C82" s="15" t="str">
        <f>"Sub-total for "&amp;B74</f>
        <v>Sub-total for Item D</v>
      </c>
      <c r="D82" s="14">
        <f>SUM(D76:D80)</f>
        <v>0</v>
      </c>
    </row>
    <row r="83" spans="2:4" ht="17.25" customHeight="1" x14ac:dyDescent="0.25"/>
  </sheetData>
  <mergeCells count="8">
    <mergeCell ref="B42:C42"/>
    <mergeCell ref="A2:E2"/>
    <mergeCell ref="A1:E1"/>
    <mergeCell ref="B14:D14"/>
    <mergeCell ref="B15:D15"/>
    <mergeCell ref="B16:D16"/>
    <mergeCell ref="B18:D18"/>
    <mergeCell ref="B19:C19"/>
  </mergeCells>
  <phoneticPr fontId="21" type="noConversion"/>
  <pageMargins left="0.25" right="0.25" top="0.75" bottom="0.75" header="0.3" footer="0.3"/>
  <pageSetup paperSize="8" scale="32" fitToWidth="0" orientation="portrait"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F0823-1FDF-468A-B297-6449AF5C4D4E}">
  <sheetPr>
    <pageSetUpPr fitToPage="1"/>
  </sheetPr>
  <dimension ref="A1:F70"/>
  <sheetViews>
    <sheetView topLeftCell="A14" zoomScaleNormal="100" workbookViewId="0">
      <selection activeCell="C54" sqref="C54"/>
    </sheetView>
  </sheetViews>
  <sheetFormatPr defaultColWidth="0" defaultRowHeight="15" x14ac:dyDescent="0.25"/>
  <cols>
    <col min="1" max="1" width="2.5703125" style="1" customWidth="1"/>
    <col min="2" max="2" width="24.85546875" style="1" customWidth="1"/>
    <col min="3" max="3" width="91.5703125" style="1" customWidth="1"/>
    <col min="4" max="4" width="32.5703125" style="1" customWidth="1"/>
    <col min="5" max="5" width="2.85546875" style="1" customWidth="1"/>
    <col min="6" max="16384" width="9.140625" style="1" hidden="1"/>
  </cols>
  <sheetData>
    <row r="1" spans="1:6" ht="26.25" x14ac:dyDescent="0.4">
      <c r="A1" s="81" t="s">
        <v>1</v>
      </c>
      <c r="B1" s="81"/>
      <c r="C1" s="81"/>
      <c r="D1" s="81"/>
      <c r="E1" s="81"/>
    </row>
    <row r="2" spans="1:6" ht="26.25" x14ac:dyDescent="0.4">
      <c r="A2" s="93" t="s">
        <v>52</v>
      </c>
      <c r="B2" s="93"/>
      <c r="C2" s="93"/>
      <c r="D2" s="93"/>
      <c r="E2" s="93"/>
    </row>
    <row r="4" spans="1:6" x14ac:dyDescent="0.25">
      <c r="B4" s="39" t="s">
        <v>2</v>
      </c>
      <c r="C4" s="32"/>
      <c r="D4" s="33"/>
    </row>
    <row r="5" spans="1:6" ht="15" customHeight="1" x14ac:dyDescent="0.25">
      <c r="B5" s="48" t="s">
        <v>3</v>
      </c>
      <c r="C5" s="32"/>
      <c r="D5" s="33"/>
    </row>
    <row r="6" spans="1:6" x14ac:dyDescent="0.25">
      <c r="B6" s="49" t="s">
        <v>4</v>
      </c>
      <c r="C6" s="34"/>
      <c r="D6" s="35"/>
    </row>
    <row r="7" spans="1:6" ht="21" x14ac:dyDescent="0.35">
      <c r="B7" s="36"/>
      <c r="C7" s="37"/>
      <c r="D7" s="38"/>
    </row>
    <row r="8" spans="1:6" ht="15" customHeight="1" x14ac:dyDescent="0.25">
      <c r="B8" s="48" t="s">
        <v>5</v>
      </c>
      <c r="C8" s="32"/>
      <c r="D8" s="33"/>
    </row>
    <row r="9" spans="1:6" ht="15" customHeight="1" x14ac:dyDescent="0.25">
      <c r="B9" s="40" t="s">
        <v>6</v>
      </c>
      <c r="C9" s="34"/>
      <c r="D9" s="35"/>
    </row>
    <row r="10" spans="1:6" ht="15" customHeight="1" x14ac:dyDescent="0.25">
      <c r="B10" s="48" t="s">
        <v>7</v>
      </c>
      <c r="C10" s="32"/>
      <c r="D10" s="33"/>
    </row>
    <row r="11" spans="1:6" s="41" customFormat="1" ht="30" customHeight="1" x14ac:dyDescent="0.25">
      <c r="B11" s="50" t="s">
        <v>8</v>
      </c>
      <c r="C11" s="42"/>
      <c r="D11" s="43"/>
    </row>
    <row r="12" spans="1:6" ht="15" customHeight="1" x14ac:dyDescent="0.25">
      <c r="B12" s="50" t="s">
        <v>9</v>
      </c>
      <c r="C12" s="32"/>
      <c r="D12" s="33"/>
    </row>
    <row r="14" spans="1:6" ht="18.75" customHeight="1" x14ac:dyDescent="0.25">
      <c r="B14" s="78" t="s">
        <v>10</v>
      </c>
      <c r="C14" s="79"/>
      <c r="D14" s="80"/>
    </row>
    <row r="15" spans="1:6" ht="120" customHeight="1" x14ac:dyDescent="0.25">
      <c r="B15" s="90" t="s">
        <v>11</v>
      </c>
      <c r="C15" s="91"/>
      <c r="D15" s="92"/>
      <c r="E15" s="11"/>
      <c r="F15" s="11"/>
    </row>
    <row r="16" spans="1:6" ht="39" customHeight="1" x14ac:dyDescent="0.25">
      <c r="B16" s="87" t="s">
        <v>12</v>
      </c>
      <c r="C16" s="88"/>
      <c r="D16" s="89"/>
    </row>
    <row r="18" spans="2:5" ht="18.75" x14ac:dyDescent="0.3">
      <c r="B18" s="86" t="s">
        <v>13</v>
      </c>
      <c r="C18" s="86"/>
      <c r="D18" s="86"/>
      <c r="E18" s="3"/>
    </row>
    <row r="19" spans="2:5" x14ac:dyDescent="0.25">
      <c r="B19" s="82" t="s">
        <v>14</v>
      </c>
      <c r="C19" s="83"/>
      <c r="D19" s="10" t="s">
        <v>15</v>
      </c>
      <c r="E19" s="2"/>
    </row>
    <row r="20" spans="2:5" x14ac:dyDescent="0.25">
      <c r="B20" s="23" t="s">
        <v>16</v>
      </c>
      <c r="C20" s="23" t="str">
        <f>VLOOKUP(RIGHT($B20,6),$B$43:$C$71,2,FALSE)</f>
        <v>Preliminaries</v>
      </c>
      <c r="D20" s="62">
        <f>VLOOKUP("Sub-total for "&amp;RIGHT($B20,6),$C$43:$D$71,2,FALSE)</f>
        <v>0</v>
      </c>
    </row>
    <row r="21" spans="2:5" x14ac:dyDescent="0.25">
      <c r="B21" s="56" t="str">
        <f>CONCATENATE("Subtotal for Item ",CHAR(CODE(RIGHT(B20,1))+1))</f>
        <v>Subtotal for Item B</v>
      </c>
      <c r="C21" s="25" t="str">
        <f>VLOOKUP(RIGHT($B21,6),$B$43:$C$71,2,FALSE)</f>
        <v>Moura Reservoir Materials Supply and Site works</v>
      </c>
      <c r="D21" s="65">
        <f>VLOOKUP("Sub-total for "&amp;RIGHT($B21,6),$C$43:$D$71,2,FALSE)</f>
        <v>0</v>
      </c>
    </row>
    <row r="22" spans="2:5" hidden="1" x14ac:dyDescent="0.25">
      <c r="B22" s="25" t="e">
        <f>CONCATENATE("Subtotal for Item ",CHAR(CODE(RIGHT(#REF!,1))+1))</f>
        <v>#REF!</v>
      </c>
      <c r="C22" s="25" t="e">
        <f>VLOOKUP(RIGHT($B22,6),$B$43:$C$71,2,FALSE)</f>
        <v>#REF!</v>
      </c>
      <c r="D22" s="65" t="e">
        <f>VLOOKUP("Sub-total for "&amp;RIGHT($B22,6),$C$43:$D$71,2,FALSE)</f>
        <v>#REF!</v>
      </c>
    </row>
    <row r="23" spans="2:5" hidden="1" x14ac:dyDescent="0.25">
      <c r="B23" s="47" t="e">
        <f t="shared" ref="B23:B40" si="0">CONCATENATE("Subtotal for Item ",CHAR(CODE(RIGHT(B22,1))+1))</f>
        <v>#REF!</v>
      </c>
      <c r="C23" s="47" t="e">
        <f>VLOOKUP(RIGHT($B23,6),$B$43:$C$71,2,FALSE)</f>
        <v>#REF!</v>
      </c>
      <c r="D23" s="63" t="e">
        <f>VLOOKUP("Sub-total for "&amp;RIGHT($B23,6),$C$43:$D$71,2,FALSE)</f>
        <v>#REF!</v>
      </c>
    </row>
    <row r="24" spans="2:5" hidden="1" x14ac:dyDescent="0.25">
      <c r="B24" s="25" t="e">
        <f t="shared" si="0"/>
        <v>#REF!</v>
      </c>
      <c r="C24" s="25" t="e">
        <f>VLOOKUP(RIGHT($B24,6),$B$43:$C$71,2,FALSE)</f>
        <v>#REF!</v>
      </c>
      <c r="D24" s="65" t="e">
        <f>VLOOKUP("Sub-total for "&amp;RIGHT($B24,6),$C$43:$D$71,2,FALSE)</f>
        <v>#REF!</v>
      </c>
    </row>
    <row r="25" spans="2:5" hidden="1" x14ac:dyDescent="0.25">
      <c r="B25" s="47" t="e">
        <f t="shared" si="0"/>
        <v>#REF!</v>
      </c>
      <c r="C25" s="47" t="e">
        <f>VLOOKUP(RIGHT($B25,6),$B$43:$C$71,2,FALSE)</f>
        <v>#REF!</v>
      </c>
      <c r="D25" s="63" t="e">
        <f>VLOOKUP("Sub-total for "&amp;RIGHT($B25,6),$C$43:$D$71,2,FALSE)</f>
        <v>#REF!</v>
      </c>
    </row>
    <row r="26" spans="2:5" hidden="1" x14ac:dyDescent="0.25">
      <c r="B26" s="25" t="e">
        <f t="shared" si="0"/>
        <v>#REF!</v>
      </c>
      <c r="C26" s="25" t="e">
        <f>VLOOKUP(RIGHT($B26,6),$B$43:$C$71,2,FALSE)</f>
        <v>#REF!</v>
      </c>
      <c r="D26" s="65" t="e">
        <f>VLOOKUP("Sub-total for "&amp;RIGHT($B26,6),$C$43:$D$71,2,FALSE)</f>
        <v>#REF!</v>
      </c>
    </row>
    <row r="27" spans="2:5" hidden="1" x14ac:dyDescent="0.25">
      <c r="B27" s="47" t="e">
        <f t="shared" si="0"/>
        <v>#REF!</v>
      </c>
      <c r="C27" s="47" t="e">
        <f>VLOOKUP(RIGHT($B27,6),$B$43:$C$71,2,FALSE)</f>
        <v>#REF!</v>
      </c>
      <c r="D27" s="63" t="e">
        <f>VLOOKUP("Sub-total for "&amp;RIGHT($B27,6),$C$43:$D$71,2,FALSE)</f>
        <v>#REF!</v>
      </c>
    </row>
    <row r="28" spans="2:5" hidden="1" x14ac:dyDescent="0.25">
      <c r="B28" s="25" t="e">
        <f t="shared" si="0"/>
        <v>#REF!</v>
      </c>
      <c r="C28" s="25" t="e">
        <f>VLOOKUP(RIGHT($B28,6),$B$43:$C$71,2,FALSE)</f>
        <v>#REF!</v>
      </c>
      <c r="D28" s="65" t="e">
        <f>VLOOKUP("Sub-total for "&amp;RIGHT($B28,6),$C$43:$D$71,2,FALSE)</f>
        <v>#REF!</v>
      </c>
    </row>
    <row r="29" spans="2:5" hidden="1" x14ac:dyDescent="0.25">
      <c r="B29" s="47" t="e">
        <f t="shared" si="0"/>
        <v>#REF!</v>
      </c>
      <c r="C29" s="47" t="e">
        <f>VLOOKUP(RIGHT($B29,6),$B$43:$C$71,2,FALSE)</f>
        <v>#REF!</v>
      </c>
      <c r="D29" s="63" t="e">
        <f>VLOOKUP("Sub-total for "&amp;RIGHT($B29,6),$C$43:$D$71,2,FALSE)</f>
        <v>#REF!</v>
      </c>
    </row>
    <row r="30" spans="2:5" hidden="1" x14ac:dyDescent="0.25">
      <c r="B30" s="25" t="e">
        <f t="shared" si="0"/>
        <v>#REF!</v>
      </c>
      <c r="C30" s="25" t="e">
        <f>VLOOKUP(RIGHT($B30,6),$B$43:$C$71,2,FALSE)</f>
        <v>#REF!</v>
      </c>
      <c r="D30" s="65" t="e">
        <f>VLOOKUP("Sub-total for "&amp;RIGHT($B30,6),$C$43:$D$71,2,FALSE)</f>
        <v>#REF!</v>
      </c>
    </row>
    <row r="31" spans="2:5" hidden="1" x14ac:dyDescent="0.25">
      <c r="B31" s="47" t="e">
        <f t="shared" si="0"/>
        <v>#REF!</v>
      </c>
      <c r="C31" s="47" t="e">
        <f>VLOOKUP(RIGHT($B31,6),$B$43:$C$71,2,FALSE)</f>
        <v>#REF!</v>
      </c>
      <c r="D31" s="63" t="e">
        <f>VLOOKUP("Sub-total for "&amp;RIGHT($B31,6),$C$43:$D$71,2,FALSE)</f>
        <v>#REF!</v>
      </c>
    </row>
    <row r="32" spans="2:5" hidden="1" x14ac:dyDescent="0.25">
      <c r="B32" s="25" t="e">
        <f t="shared" si="0"/>
        <v>#REF!</v>
      </c>
      <c r="C32" s="25" t="e">
        <f>VLOOKUP(RIGHT($B32,6),$B$43:$C$71,2,FALSE)</f>
        <v>#REF!</v>
      </c>
      <c r="D32" s="65" t="e">
        <f>VLOOKUP("Sub-total for "&amp;RIGHT($B32,6),$C$43:$D$71,2,FALSE)</f>
        <v>#REF!</v>
      </c>
    </row>
    <row r="33" spans="2:4" hidden="1" x14ac:dyDescent="0.25">
      <c r="B33" s="47" t="e">
        <f t="shared" si="0"/>
        <v>#REF!</v>
      </c>
      <c r="C33" s="47" t="e">
        <f>VLOOKUP(RIGHT($B33,6),$B$43:$C$71,2,FALSE)</f>
        <v>#REF!</v>
      </c>
      <c r="D33" s="63" t="e">
        <f>VLOOKUP("Sub-total for "&amp;RIGHT($B33,6),$C$43:$D$71,2,FALSE)</f>
        <v>#REF!</v>
      </c>
    </row>
    <row r="34" spans="2:4" hidden="1" x14ac:dyDescent="0.25">
      <c r="B34" s="25" t="e">
        <f t="shared" si="0"/>
        <v>#REF!</v>
      </c>
      <c r="C34" s="25" t="e">
        <f>VLOOKUP(RIGHT($B34,6),$B$43:$C$71,2,FALSE)</f>
        <v>#REF!</v>
      </c>
      <c r="D34" s="65" t="e">
        <f>VLOOKUP("Sub-total for "&amp;RIGHT($B34,6),$C$43:$D$71,2,FALSE)</f>
        <v>#REF!</v>
      </c>
    </row>
    <row r="35" spans="2:4" hidden="1" x14ac:dyDescent="0.25">
      <c r="B35" s="47" t="e">
        <f t="shared" si="0"/>
        <v>#REF!</v>
      </c>
      <c r="C35" s="47" t="e">
        <f>VLOOKUP(RIGHT($B35,6),$B$43:$C$71,2,FALSE)</f>
        <v>#REF!</v>
      </c>
      <c r="D35" s="63" t="e">
        <f>VLOOKUP("Sub-total for "&amp;RIGHT($B35,6),$C$43:$D$71,2,FALSE)</f>
        <v>#REF!</v>
      </c>
    </row>
    <row r="36" spans="2:4" hidden="1" x14ac:dyDescent="0.25">
      <c r="B36" s="25" t="e">
        <f t="shared" si="0"/>
        <v>#REF!</v>
      </c>
      <c r="C36" s="25" t="e">
        <f>VLOOKUP(RIGHT($B36,6),$B$43:$C$71,2,FALSE)</f>
        <v>#REF!</v>
      </c>
      <c r="D36" s="65" t="e">
        <f>VLOOKUP("Sub-total for "&amp;RIGHT($B36,6),$C$43:$D$71,2,FALSE)</f>
        <v>#REF!</v>
      </c>
    </row>
    <row r="37" spans="2:4" hidden="1" x14ac:dyDescent="0.25">
      <c r="B37" s="23" t="e">
        <f t="shared" si="0"/>
        <v>#REF!</v>
      </c>
      <c r="C37" s="23" t="e">
        <f>VLOOKUP(RIGHT($B37,6),$B$43:$C$71,2,FALSE)</f>
        <v>#REF!</v>
      </c>
      <c r="D37" s="62" t="e">
        <f>VLOOKUP("Sub-total for "&amp;RIGHT($B37,6),$C$43:$D$71,2,FALSE)</f>
        <v>#REF!</v>
      </c>
    </row>
    <row r="38" spans="2:4" hidden="1" x14ac:dyDescent="0.25">
      <c r="B38" s="56" t="e">
        <f t="shared" si="0"/>
        <v>#REF!</v>
      </c>
      <c r="C38" s="25" t="e">
        <f>VLOOKUP(RIGHT($B38,6),$B$43:$C$71,2,FALSE)</f>
        <v>#REF!</v>
      </c>
      <c r="D38" s="65" t="e">
        <f>VLOOKUP("Sub-total for "&amp;RIGHT($B38,6),$C$43:$D$71,2,FALSE)</f>
        <v>#REF!</v>
      </c>
    </row>
    <row r="39" spans="2:4" hidden="1" x14ac:dyDescent="0.25">
      <c r="B39" s="23" t="e">
        <f t="shared" si="0"/>
        <v>#REF!</v>
      </c>
      <c r="C39" s="23" t="e">
        <f>VLOOKUP(RIGHT($B39,6),$B$43:$C$71,2,FALSE)</f>
        <v>#REF!</v>
      </c>
      <c r="D39" s="62" t="e">
        <f>VLOOKUP("Sub-total for "&amp;RIGHT($B39,6),$C$43:$D$71,2,FALSE)</f>
        <v>#REF!</v>
      </c>
    </row>
    <row r="40" spans="2:4" hidden="1" x14ac:dyDescent="0.25">
      <c r="B40" s="56" t="e">
        <f t="shared" si="0"/>
        <v>#REF!</v>
      </c>
      <c r="C40" s="25" t="e">
        <f>VLOOKUP(RIGHT($B40,6),$B$43:$C$71,2,FALSE)</f>
        <v>#REF!</v>
      </c>
      <c r="D40" s="65" t="e">
        <f>VLOOKUP("Sub-total for "&amp;RIGHT($B40,6),$C$43:$D$71,2,FALSE)</f>
        <v>#REF!</v>
      </c>
    </row>
    <row r="41" spans="2:4" ht="15" customHeight="1" x14ac:dyDescent="0.25">
      <c r="B41" s="84" t="s">
        <v>17</v>
      </c>
      <c r="C41" s="85"/>
      <c r="D41" s="29" cm="1">
        <f t="array" ref="D41">SUM(_xlfn.IFNA(D20:D21,0))</f>
        <v>0</v>
      </c>
    </row>
    <row r="43" spans="2:4" ht="18.75" x14ac:dyDescent="0.3">
      <c r="B43" s="8" t="s">
        <v>18</v>
      </c>
      <c r="C43" s="4" t="s">
        <v>23</v>
      </c>
      <c r="D43" s="4"/>
    </row>
    <row r="44" spans="2:4" x14ac:dyDescent="0.25">
      <c r="B44" s="5" t="s">
        <v>19</v>
      </c>
      <c r="C44" s="5" t="s">
        <v>20</v>
      </c>
      <c r="D44" s="5" t="s">
        <v>15</v>
      </c>
    </row>
    <row r="45" spans="2:4" x14ac:dyDescent="0.25">
      <c r="B45" s="7" t="str">
        <f>CONCATENATE(RIGHT(B43,1),1)</f>
        <v>A1</v>
      </c>
      <c r="C45" s="102" t="s">
        <v>86</v>
      </c>
      <c r="D45" s="9"/>
    </row>
    <row r="46" spans="2:4" x14ac:dyDescent="0.25">
      <c r="B46" s="7" t="str">
        <f>CONCATENATE(LEFT(B45,1),MID(B45,2,3)+1)</f>
        <v>A2</v>
      </c>
      <c r="C46" t="s">
        <v>24</v>
      </c>
      <c r="D46" s="9"/>
    </row>
    <row r="47" spans="2:4" x14ac:dyDescent="0.25">
      <c r="B47" s="7" t="str">
        <f>CONCATENATE(LEFT(B46,1),MID(B46,2,3)+1)</f>
        <v>A3</v>
      </c>
      <c r="C47" t="s">
        <v>25</v>
      </c>
      <c r="D47" s="9"/>
    </row>
    <row r="48" spans="2:4" hidden="1" x14ac:dyDescent="0.25">
      <c r="B48" s="7" t="str">
        <f t="shared" ref="B48:B54" si="1">CONCATENATE(LEFT(B47,1),MID(B47,2,3)+1)</f>
        <v>A4</v>
      </c>
      <c r="C48"/>
      <c r="D48" s="9"/>
    </row>
    <row r="49" spans="2:4" hidden="1" x14ac:dyDescent="0.25">
      <c r="B49" s="7" t="str">
        <f t="shared" si="1"/>
        <v>A5</v>
      </c>
      <c r="C49" s="59"/>
      <c r="D49" s="9"/>
    </row>
    <row r="50" spans="2:4" hidden="1" x14ac:dyDescent="0.25">
      <c r="B50" s="7" t="str">
        <f t="shared" si="1"/>
        <v>A6</v>
      </c>
      <c r="C50"/>
      <c r="D50" s="9"/>
    </row>
    <row r="51" spans="2:4" hidden="1" x14ac:dyDescent="0.25">
      <c r="B51" s="7" t="str">
        <f t="shared" si="1"/>
        <v>A7</v>
      </c>
      <c r="C51"/>
      <c r="D51" s="9"/>
    </row>
    <row r="52" spans="2:4" hidden="1" x14ac:dyDescent="0.25">
      <c r="B52" s="7" t="str">
        <f t="shared" si="1"/>
        <v>A8</v>
      </c>
      <c r="C52"/>
      <c r="D52" s="9"/>
    </row>
    <row r="53" spans="2:4" hidden="1" x14ac:dyDescent="0.25">
      <c r="B53" s="7" t="str">
        <f t="shared" si="1"/>
        <v>A9</v>
      </c>
      <c r="C53"/>
      <c r="D53" s="9"/>
    </row>
    <row r="54" spans="2:4" x14ac:dyDescent="0.25">
      <c r="B54" s="7"/>
      <c r="C54" s="15" t="str">
        <f>"Sub-total for "&amp;B43</f>
        <v>Sub-total for Item A</v>
      </c>
      <c r="D54" s="16">
        <f>SUM(D45:D53)</f>
        <v>0</v>
      </c>
    </row>
    <row r="56" spans="2:4" ht="18.75" x14ac:dyDescent="0.3">
      <c r="B56" s="8" t="s">
        <v>22</v>
      </c>
      <c r="C56" s="4" t="s">
        <v>61</v>
      </c>
      <c r="D56" s="4"/>
    </row>
    <row r="57" spans="2:4" ht="15.75" thickBot="1" x14ac:dyDescent="0.3">
      <c r="B57" s="19" t="s">
        <v>19</v>
      </c>
      <c r="C57" s="5" t="s">
        <v>20</v>
      </c>
      <c r="D57" s="19" t="s">
        <v>15</v>
      </c>
    </row>
    <row r="58" spans="2:4" ht="15.75" thickBot="1" x14ac:dyDescent="0.3">
      <c r="B58" s="20" t="str">
        <f>CONCATENATE(RIGHT(B56,1),1)</f>
        <v>B1</v>
      </c>
      <c r="C58" s="96" t="s">
        <v>87</v>
      </c>
      <c r="D58" s="57"/>
    </row>
    <row r="59" spans="2:4" ht="45.75" thickBot="1" x14ac:dyDescent="0.3">
      <c r="B59" s="72" t="str">
        <f>CONCATENATE(LEFT(B58,1),MID(B58,2,3)+1)</f>
        <v>B2</v>
      </c>
      <c r="C59" s="97" t="s">
        <v>74</v>
      </c>
      <c r="D59" s="73">
        <f>SUM(D57:D58)</f>
        <v>0</v>
      </c>
    </row>
    <row r="60" spans="2:4" ht="30.75" thickBot="1" x14ac:dyDescent="0.3">
      <c r="B60" s="72" t="str">
        <f>CONCATENATE(LEFT(B59,1),MID(B59,2,3)+1)</f>
        <v>B3</v>
      </c>
      <c r="C60" s="97" t="s">
        <v>88</v>
      </c>
      <c r="D60" s="73">
        <f>SUM(D58:D59)</f>
        <v>0</v>
      </c>
    </row>
    <row r="61" spans="2:4" ht="60.75" thickBot="1" x14ac:dyDescent="0.3">
      <c r="B61" s="72" t="str">
        <f>CONCATENATE(LEFT(B60,1),MID(B60,2,3)+1)</f>
        <v>B4</v>
      </c>
      <c r="C61" s="97" t="s">
        <v>80</v>
      </c>
      <c r="D61" s="14"/>
    </row>
    <row r="62" spans="2:4" ht="30.75" thickBot="1" x14ac:dyDescent="0.3">
      <c r="B62" s="72" t="str">
        <f t="shared" ref="B62" si="2">CONCATENATE(LEFT(B61,1),MID(B61,2,3)+1)</f>
        <v>B5</v>
      </c>
      <c r="C62" s="98" t="s">
        <v>89</v>
      </c>
      <c r="D62" s="14"/>
    </row>
    <row r="63" spans="2:4" ht="15.75" thickBot="1" x14ac:dyDescent="0.3">
      <c r="B63" s="66" t="str">
        <f>CONCATENATE(LEFT(B62,1),MID(B62,2,3)+1)</f>
        <v>B6</v>
      </c>
      <c r="C63" s="97" t="s">
        <v>63</v>
      </c>
      <c r="D63" s="14"/>
    </row>
    <row r="64" spans="2:4" ht="30.75" thickBot="1" x14ac:dyDescent="0.3">
      <c r="B64" s="20" t="str">
        <f t="shared" ref="B64" si="3">CONCATENATE(LEFT(B63,1),MID(B63,2,3)+1)</f>
        <v>B7</v>
      </c>
      <c r="C64" s="97" t="s">
        <v>84</v>
      </c>
      <c r="D64" s="14"/>
    </row>
    <row r="65" spans="2:4" ht="15.75" thickBot="1" x14ac:dyDescent="0.3">
      <c r="B65" s="100" t="str">
        <f>CONCATENATE(LEFT(B64,1),MID(B64,2,3)+1)</f>
        <v>B8</v>
      </c>
      <c r="C65" s="97" t="s">
        <v>85</v>
      </c>
      <c r="D65" s="101">
        <f>SUM(D63:D64)</f>
        <v>0</v>
      </c>
    </row>
    <row r="66" spans="2:4" ht="15.75" thickBot="1" x14ac:dyDescent="0.3">
      <c r="B66" s="100" t="str">
        <f>CONCATENATE(LEFT(B65,1),MID(B65,2,3)+1)</f>
        <v>B9</v>
      </c>
      <c r="C66" s="97" t="s">
        <v>62</v>
      </c>
      <c r="D66" s="101">
        <f>SUM(D64:D65)</f>
        <v>0</v>
      </c>
    </row>
    <row r="67" spans="2:4" ht="15.75" thickBot="1" x14ac:dyDescent="0.3">
      <c r="B67" s="100" t="str">
        <f>CONCATENATE(LEFT(B66,1),MID(B66,2,3)+1)</f>
        <v>B10</v>
      </c>
      <c r="C67" s="97" t="s">
        <v>21</v>
      </c>
      <c r="D67" s="101">
        <f>SUM(D65:D66)</f>
        <v>0</v>
      </c>
    </row>
    <row r="68" spans="2:4" x14ac:dyDescent="0.25">
      <c r="B68" s="66"/>
      <c r="C68" s="15" t="str">
        <f>"Sub-total for "&amp;B56</f>
        <v>Sub-total for Item B</v>
      </c>
      <c r="D68" s="14">
        <f>SUM(D58:D64)</f>
        <v>0</v>
      </c>
    </row>
    <row r="69" spans="2:4" x14ac:dyDescent="0.25">
      <c r="B69" s="20"/>
      <c r="C69" s="13"/>
      <c r="D69" s="13"/>
    </row>
    <row r="70" spans="2:4" x14ac:dyDescent="0.25">
      <c r="B70" s="17"/>
      <c r="C70" s="18"/>
      <c r="D70" s="17"/>
    </row>
  </sheetData>
  <mergeCells count="8">
    <mergeCell ref="B41:C41"/>
    <mergeCell ref="A2:E2"/>
    <mergeCell ref="A1:E1"/>
    <mergeCell ref="B14:D14"/>
    <mergeCell ref="B15:D15"/>
    <mergeCell ref="B16:D16"/>
    <mergeCell ref="B18:D18"/>
    <mergeCell ref="B19:C19"/>
  </mergeCells>
  <pageMargins left="0.25" right="0.25" top="0.75" bottom="0.75" header="0.3" footer="0.3"/>
  <pageSetup paperSize="8" scale="32" fitToWidth="0"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D7F75-A858-484D-91A8-8A0015DC37C1}">
  <dimension ref="A1:XFC29"/>
  <sheetViews>
    <sheetView zoomScaleNormal="100" workbookViewId="0">
      <selection activeCell="D6" sqref="D6"/>
    </sheetView>
  </sheetViews>
  <sheetFormatPr defaultColWidth="0" defaultRowHeight="15" x14ac:dyDescent="0.25"/>
  <cols>
    <col min="1" max="1" width="2.5703125" style="1" customWidth="1"/>
    <col min="2" max="2" width="35.140625" style="1" customWidth="1"/>
    <col min="3" max="3" width="27.28515625" style="1" customWidth="1"/>
    <col min="4" max="4" width="31" style="1" customWidth="1"/>
    <col min="5" max="5" width="2.85546875" style="1" customWidth="1"/>
    <col min="6" max="16383" width="9.140625" style="1" hidden="1"/>
    <col min="16384" max="16384" width="0.140625" style="1" customWidth="1"/>
  </cols>
  <sheetData>
    <row r="1" spans="1:6" ht="54" customHeight="1" x14ac:dyDescent="0.4">
      <c r="A1" s="94" t="s">
        <v>31</v>
      </c>
      <c r="B1" s="81"/>
      <c r="C1" s="81"/>
      <c r="D1" s="81"/>
      <c r="E1" s="81"/>
    </row>
    <row r="4" spans="1:6" x14ac:dyDescent="0.25">
      <c r="B4" s="39" t="s">
        <v>2</v>
      </c>
      <c r="C4" s="32"/>
      <c r="D4" s="33"/>
    </row>
    <row r="5" spans="1:6" ht="15" customHeight="1" x14ac:dyDescent="0.25">
      <c r="B5" s="48" t="s">
        <v>3</v>
      </c>
      <c r="C5" s="32"/>
      <c r="D5" s="33"/>
    </row>
    <row r="6" spans="1:6" x14ac:dyDescent="0.25">
      <c r="B6" s="49" t="s">
        <v>4</v>
      </c>
      <c r="C6" s="34"/>
      <c r="D6" s="35"/>
    </row>
    <row r="7" spans="1:6" ht="21" x14ac:dyDescent="0.35">
      <c r="B7" s="36"/>
      <c r="C7" s="37"/>
      <c r="D7" s="38"/>
    </row>
    <row r="8" spans="1:6" ht="15" customHeight="1" x14ac:dyDescent="0.25">
      <c r="B8" s="48" t="s">
        <v>5</v>
      </c>
      <c r="C8" s="32"/>
      <c r="D8" s="33"/>
    </row>
    <row r="9" spans="1:6" ht="15" customHeight="1" x14ac:dyDescent="0.25">
      <c r="B9" s="40" t="s">
        <v>6</v>
      </c>
      <c r="C9" s="34"/>
      <c r="D9" s="35"/>
    </row>
    <row r="10" spans="1:6" ht="15" customHeight="1" x14ac:dyDescent="0.25">
      <c r="B10" s="48" t="s">
        <v>7</v>
      </c>
      <c r="C10" s="32"/>
      <c r="D10" s="33"/>
    </row>
    <row r="11" spans="1:6" s="41" customFormat="1" ht="30" customHeight="1" x14ac:dyDescent="0.25">
      <c r="B11" s="50" t="s">
        <v>8</v>
      </c>
      <c r="C11" s="42"/>
      <c r="D11" s="43"/>
    </row>
    <row r="12" spans="1:6" ht="15" customHeight="1" x14ac:dyDescent="0.25">
      <c r="B12" s="50" t="s">
        <v>9</v>
      </c>
      <c r="C12" s="32"/>
      <c r="D12" s="33"/>
    </row>
    <row r="14" spans="1:6" ht="18.75" customHeight="1" x14ac:dyDescent="0.25">
      <c r="B14" s="78" t="s">
        <v>32</v>
      </c>
      <c r="C14" s="79"/>
      <c r="D14" s="80"/>
    </row>
    <row r="15" spans="1:6" ht="122.25" customHeight="1" x14ac:dyDescent="0.25">
      <c r="B15" s="90" t="s">
        <v>33</v>
      </c>
      <c r="C15" s="91"/>
      <c r="D15" s="92"/>
      <c r="E15" s="11"/>
      <c r="F15" s="11"/>
    </row>
    <row r="16" spans="1:6" ht="39" customHeight="1" x14ac:dyDescent="0.25">
      <c r="B16" s="87" t="s">
        <v>34</v>
      </c>
      <c r="C16" s="88"/>
      <c r="D16" s="89"/>
    </row>
    <row r="18" spans="2:5" ht="18.75" x14ac:dyDescent="0.3">
      <c r="B18" s="86" t="s">
        <v>35</v>
      </c>
      <c r="C18" s="86"/>
      <c r="D18" s="86"/>
      <c r="E18" s="3"/>
    </row>
    <row r="19" spans="2:5" x14ac:dyDescent="0.25">
      <c r="B19" s="44" t="s">
        <v>36</v>
      </c>
      <c r="C19" s="45" t="s">
        <v>37</v>
      </c>
      <c r="D19" s="10" t="s">
        <v>38</v>
      </c>
      <c r="E19" s="2"/>
    </row>
    <row r="20" spans="2:5" x14ac:dyDescent="0.25">
      <c r="B20" s="23" t="s">
        <v>39</v>
      </c>
      <c r="C20" s="24" t="s">
        <v>40</v>
      </c>
      <c r="D20" s="27"/>
    </row>
    <row r="21" spans="2:5" x14ac:dyDescent="0.25">
      <c r="B21" s="25" t="s">
        <v>41</v>
      </c>
      <c r="C21" s="30" t="s">
        <v>40</v>
      </c>
      <c r="D21" s="28"/>
    </row>
    <row r="22" spans="2:5" x14ac:dyDescent="0.25">
      <c r="B22" s="47" t="s">
        <v>42</v>
      </c>
      <c r="C22" s="24" t="s">
        <v>40</v>
      </c>
      <c r="D22" s="31"/>
    </row>
    <row r="23" spans="2:5" x14ac:dyDescent="0.25">
      <c r="B23" s="25" t="s">
        <v>43</v>
      </c>
      <c r="C23" s="26" t="s">
        <v>44</v>
      </c>
      <c r="D23" s="28"/>
    </row>
    <row r="24" spans="2:5" x14ac:dyDescent="0.25">
      <c r="B24" s="23" t="s">
        <v>45</v>
      </c>
      <c r="C24" s="24" t="s">
        <v>40</v>
      </c>
      <c r="D24" s="27"/>
    </row>
    <row r="25" spans="2:5" x14ac:dyDescent="0.25">
      <c r="B25" s="51" t="s">
        <v>46</v>
      </c>
      <c r="C25" s="30" t="s">
        <v>47</v>
      </c>
      <c r="D25" s="52"/>
    </row>
    <row r="26" spans="2:5" x14ac:dyDescent="0.25">
      <c r="B26" s="23"/>
      <c r="C26" s="24" t="s">
        <v>47</v>
      </c>
      <c r="D26" s="27"/>
    </row>
    <row r="27" spans="2:5" x14ac:dyDescent="0.25">
      <c r="B27" s="51"/>
      <c r="C27" s="30" t="s">
        <v>47</v>
      </c>
      <c r="D27" s="52"/>
    </row>
    <row r="28" spans="2:5" x14ac:dyDescent="0.25">
      <c r="B28" s="23"/>
      <c r="C28" s="24" t="s">
        <v>47</v>
      </c>
      <c r="D28" s="27"/>
    </row>
    <row r="29" spans="2:5" x14ac:dyDescent="0.25">
      <c r="B29" s="53"/>
      <c r="C29" s="54" t="s">
        <v>47</v>
      </c>
      <c r="D29" s="55"/>
    </row>
  </sheetData>
  <mergeCells count="5">
    <mergeCell ref="A1:E1"/>
    <mergeCell ref="B14:D14"/>
    <mergeCell ref="B15:D15"/>
    <mergeCell ref="B16:D16"/>
    <mergeCell ref="B18:D18"/>
  </mergeCells>
  <pageMargins left="0.7" right="0.7" top="0.75" bottom="0.75" header="0.3" footer="0.3"/>
  <pageSetup paperSize="9" scale="8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5684fbe3-50ea-490b-abfa-31a5bf4e6869">FFR3AJV6EHXE-1730533751-1371626</_dlc_DocId>
    <_dlc_DocIdUrl xmlns="5684fbe3-50ea-490b-abfa-31a5bf4e6869">
      <Url>https://citywatertechnology.sharepoint.com/sites/CWT/_layouts/15/DocIdRedir.aspx?ID=FFR3AJV6EHXE-1730533751-1371626</Url>
      <Description>FFR3AJV6EHXE-1730533751-1371626</Description>
    </_dlc_DocIdUrl>
    <TaxCatchAll xmlns="5684fbe3-50ea-490b-abfa-31a5bf4e6869" xsi:nil="true"/>
    <lcf76f155ced4ddcb4097134ff3c332f xmlns="6fdb85e7-87ea-4c2d-baf6-07c0dca232b9">
      <Terms xmlns="http://schemas.microsoft.com/office/infopath/2007/PartnerControls"/>
    </lcf76f155ced4ddcb4097134ff3c332f>
    <Image xmlns="6fdb85e7-87ea-4c2d-baf6-07c0dca232b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E3CC95C7BE40AA41A6EB0F6B3488EAEE" ma:contentTypeVersion="1936" ma:contentTypeDescription="Create a new document." ma:contentTypeScope="" ma:versionID="3f92265c240b8e7a834d76226cc8ef4e">
  <xsd:schema xmlns:xsd="http://www.w3.org/2001/XMLSchema" xmlns:xs="http://www.w3.org/2001/XMLSchema" xmlns:p="http://schemas.microsoft.com/office/2006/metadata/properties" xmlns:ns2="5684fbe3-50ea-490b-abfa-31a5bf4e6869" xmlns:ns3="6fdb85e7-87ea-4c2d-baf6-07c0dca232b9" targetNamespace="http://schemas.microsoft.com/office/2006/metadata/properties" ma:root="true" ma:fieldsID="495f708e44a6b69349c7c5aa3e79d0a6" ns2:_="" ns3:_="">
    <xsd:import namespace="5684fbe3-50ea-490b-abfa-31a5bf4e6869"/>
    <xsd:import namespace="6fdb85e7-87ea-4c2d-baf6-07c0dca232b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2:SharedWithUsers" minOccurs="0"/>
                <xsd:element ref="ns2:SharedWithDetails" minOccurs="0"/>
                <xsd:element ref="ns3:Image"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84fbe3-50ea-490b-abfa-31a5bf4e686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933794a8-c5fd-426f-9720-319f87b56be7}" ma:internalName="TaxCatchAll" ma:showField="CatchAllData" ma:web="5684fbe3-50ea-490b-abfa-31a5bf4e686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fdb85e7-87ea-4c2d-baf6-07c0dca232b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Image" ma:index="23" nillable="true" ma:displayName="Image" ma:format="Thumbnail" ma:internalName="Image">
      <xsd:simpleType>
        <xsd:restriction base="dms:Unknow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91eb587e-7c82-4906-bbea-d39b656098c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80FDDB-E2B6-43C6-8A77-0B1E116922C1}">
  <ds:schemaRefs>
    <ds:schemaRef ds:uri="http://schemas.microsoft.com/office/2006/documentManagement/types"/>
    <ds:schemaRef ds:uri="http://schemas.microsoft.com/office/infopath/2007/PartnerControls"/>
    <ds:schemaRef ds:uri="http://purl.org/dc/dcmitype/"/>
    <ds:schemaRef ds:uri="http://purl.org/dc/elements/1.1/"/>
    <ds:schemaRef ds:uri="http://purl.org/dc/terms/"/>
    <ds:schemaRef ds:uri="http://schemas.openxmlformats.org/package/2006/metadata/core-properties"/>
    <ds:schemaRef ds:uri="http://schemas.microsoft.com/office/2006/metadata/properties"/>
    <ds:schemaRef ds:uri="6fdb85e7-87ea-4c2d-baf6-07c0dca232b9"/>
    <ds:schemaRef ds:uri="5684fbe3-50ea-490b-abfa-31a5bf4e6869"/>
    <ds:schemaRef ds:uri="http://www.w3.org/XML/1998/namespace"/>
  </ds:schemaRefs>
</ds:datastoreItem>
</file>

<file path=customXml/itemProps2.xml><?xml version="1.0" encoding="utf-8"?>
<ds:datastoreItem xmlns:ds="http://schemas.openxmlformats.org/officeDocument/2006/customXml" ds:itemID="{A5592056-B4E5-4512-BC41-F75C819EB2DC}">
  <ds:schemaRefs>
    <ds:schemaRef ds:uri="http://schemas.microsoft.com/sharepoint/v3/contenttype/forms"/>
  </ds:schemaRefs>
</ds:datastoreItem>
</file>

<file path=customXml/itemProps3.xml><?xml version="1.0" encoding="utf-8"?>
<ds:datastoreItem xmlns:ds="http://schemas.openxmlformats.org/officeDocument/2006/customXml" ds:itemID="{44494902-C05C-42B8-A74C-5D6D6D27381C}">
  <ds:schemaRefs>
    <ds:schemaRef ds:uri="http://schemas.microsoft.com/sharepoint/events"/>
  </ds:schemaRefs>
</ds:datastoreItem>
</file>

<file path=customXml/itemProps4.xml><?xml version="1.0" encoding="utf-8"?>
<ds:datastoreItem xmlns:ds="http://schemas.openxmlformats.org/officeDocument/2006/customXml" ds:itemID="{2E65D6DB-E056-4D43-BF74-24D773F2FE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84fbe3-50ea-490b-abfa-31a5bf4e6869"/>
    <ds:schemaRef ds:uri="6fdb85e7-87ea-4c2d-baf6-07c0dca232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Schedules</vt:lpstr>
      <vt:lpstr>1 Schedule of Prices (D1)</vt:lpstr>
      <vt:lpstr>2 Schedule of Prices (D2)</vt:lpstr>
      <vt:lpstr>3 Schedule of Prices (D3)</vt:lpstr>
      <vt:lpstr>4 Schedule of Rates</vt:lpstr>
      <vt:lpstr>'1 Schedule of Prices (D1)'!Print_Area</vt:lpstr>
      <vt:lpstr>'2 Schedule of Prices (D2)'!Print_Area</vt:lpstr>
      <vt:lpstr>'3 Schedule of Prices (D3)'!Print_Area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Mathew Bennett</dc:creator>
  <cp:keywords/>
  <dc:description/>
  <cp:lastModifiedBy>Miguel Escobar</cp:lastModifiedBy>
  <cp:revision/>
  <dcterms:created xsi:type="dcterms:W3CDTF">2014-03-17T07:08:23Z</dcterms:created>
  <dcterms:modified xsi:type="dcterms:W3CDTF">2024-04-03T01:28:21Z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0x010100E3CC95C7BE40AA41A6EB0F6B3488EAEE</vt:lpwstr>
  </property>
  <property fmtid="{D5CDD505-2E9C-101B-9397-08002B2CF9AE}" pid="3" name="Order">
    <vt:r8>19090100</vt:r8>
  </property>
  <property fmtid="{D5CDD505-2E9C-101B-9397-08002B2CF9AE}" pid="4" name="_dlc_DocIdItemGuid">
    <vt:lpwstr>64579e71-8af4-4e57-96eb-20e7398118e9</vt:lpwstr>
  </property>
  <property fmtid="{D5CDD505-2E9C-101B-9397-08002B2CF9AE}" pid="5" name="MediaServiceImageTags">
    <vt:lpwstr/>
  </property>
</Properties>
</file>