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 &amp; COMMUNITY\Finance\Purchasing\Stores\SPCA\TENDERS\2024 - 2025\T2425.13 Taroom Sewage Treatment Plant - Civil Works\doc\"/>
    </mc:Choice>
  </mc:AlternateContent>
  <xr:revisionPtr revIDLastSave="0" documentId="13_ncr:1_{52D8B3E0-9991-41AF-B335-12678820C06D}" xr6:coauthVersionLast="47" xr6:coauthVersionMax="47" xr10:uidLastSave="{00000000-0000-0000-0000-000000000000}"/>
  <bookViews>
    <workbookView xWindow="28680" yWindow="-120" windowWidth="29040" windowHeight="17640" activeTab="1" xr2:uid="{246B5882-653B-4B5A-B553-AF7834A7F92D}"/>
  </bookViews>
  <sheets>
    <sheet name="Pricing Schedule" sheetId="1" r:id="rId1"/>
    <sheet name="Labour Rates" sheetId="2" r:id="rId2"/>
    <sheet name="Equipment Rates" sheetId="3" r:id="rId3"/>
  </sheets>
  <definedNames>
    <definedName name="_xlnm.Print_Area" localSheetId="2">'Equipment Rates'!$B$2:$F$34</definedName>
    <definedName name="_xlnm.Print_Area" localSheetId="1">'Labour Rates'!$B$2:$F$27</definedName>
    <definedName name="_xlnm.Print_Area" localSheetId="0">'Pricing Schedule'!$B$2:$G$110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6" i="1"/>
  <c r="G70" i="1"/>
  <c r="G78" i="1"/>
  <c r="G87" i="1"/>
  <c r="G85" i="1"/>
  <c r="G84" i="1"/>
  <c r="G82" i="1"/>
  <c r="B82" i="1"/>
  <c r="B83" i="1" s="1"/>
  <c r="B84" i="1" s="1"/>
  <c r="B85" i="1" s="1"/>
  <c r="B86" i="1" s="1"/>
  <c r="B87" i="1" s="1"/>
  <c r="G77" i="1"/>
  <c r="G76" i="1"/>
  <c r="G64" i="1"/>
  <c r="G63" i="1"/>
  <c r="G79" i="1"/>
  <c r="G74" i="1"/>
  <c r="G73" i="1"/>
  <c r="G72" i="1"/>
  <c r="G69" i="1"/>
  <c r="B69" i="1"/>
  <c r="G51" i="1"/>
  <c r="G65" i="1"/>
  <c r="G61" i="1"/>
  <c r="G60" i="1"/>
  <c r="G66" i="1"/>
  <c r="G58" i="1"/>
  <c r="G57" i="1"/>
  <c r="G55" i="1"/>
  <c r="B55" i="1"/>
  <c r="B56" i="1" s="1"/>
  <c r="B59" i="1" s="1"/>
  <c r="B65" i="1" s="1"/>
  <c r="B66" i="1" s="1"/>
  <c r="G40" i="1"/>
  <c r="G52" i="1"/>
  <c r="G50" i="1"/>
  <c r="G49" i="1"/>
  <c r="G48" i="1"/>
  <c r="G47" i="1"/>
  <c r="G46" i="1"/>
  <c r="G44" i="1"/>
  <c r="B44" i="1"/>
  <c r="B45" i="1" s="1"/>
  <c r="B51" i="1" s="1"/>
  <c r="B52" i="1" s="1"/>
  <c r="G41" i="1"/>
  <c r="G39" i="1"/>
  <c r="G38" i="1"/>
  <c r="G37" i="1"/>
  <c r="G36" i="1"/>
  <c r="G35" i="1"/>
  <c r="B35" i="1"/>
  <c r="B36" i="1" s="1"/>
  <c r="B37" i="1" s="1"/>
  <c r="B38" i="1" s="1"/>
  <c r="B39" i="1" s="1"/>
  <c r="B40" i="1" s="1"/>
  <c r="B41" i="1" s="1"/>
  <c r="G22" i="1"/>
  <c r="G13" i="1"/>
  <c r="G16" i="1"/>
  <c r="G99" i="1"/>
  <c r="G98" i="1"/>
  <c r="G97" i="1"/>
  <c r="G96" i="1"/>
  <c r="G95" i="1"/>
  <c r="G90" i="1"/>
  <c r="B28" i="1"/>
  <c r="B29" i="1" s="1"/>
  <c r="B30" i="1" s="1"/>
  <c r="B31" i="1" s="1"/>
  <c r="B32" i="1" s="1"/>
  <c r="B20" i="1"/>
  <c r="B21" i="1" s="1"/>
  <c r="B22" i="1" s="1"/>
  <c r="B23" i="1" s="1"/>
  <c r="B24" i="1" s="1"/>
  <c r="B25" i="1" s="1"/>
  <c r="G25" i="1"/>
  <c r="G32" i="1"/>
  <c r="G31" i="1"/>
  <c r="G30" i="1"/>
  <c r="G29" i="1"/>
  <c r="G28" i="1"/>
  <c r="G81" i="1" l="1"/>
  <c r="G68" i="1"/>
  <c r="B70" i="1"/>
  <c r="B71" i="1" s="1"/>
  <c r="G54" i="1"/>
  <c r="B62" i="1"/>
  <c r="G43" i="1"/>
  <c r="G34" i="1"/>
  <c r="G89" i="1"/>
  <c r="G27" i="1"/>
  <c r="B74" i="1" l="1"/>
  <c r="B75" i="1" s="1"/>
  <c r="B78" i="1" s="1"/>
  <c r="B79" i="1" s="1"/>
  <c r="B6" i="1"/>
  <c r="B7" i="1" s="1"/>
  <c r="B8" i="1" s="1"/>
  <c r="B9" i="1" s="1"/>
  <c r="B10" i="1" s="1"/>
  <c r="B11" i="1" s="1"/>
  <c r="B12" i="1" s="1"/>
  <c r="G14" i="1"/>
  <c r="G15" i="1"/>
  <c r="G21" i="1"/>
  <c r="G106" i="1"/>
  <c r="G105" i="1"/>
  <c r="G104" i="1"/>
  <c r="G103" i="1"/>
  <c r="G102" i="1"/>
  <c r="G8" i="1"/>
  <c r="G11" i="1"/>
  <c r="G12" i="1"/>
  <c r="G7" i="1"/>
  <c r="G9" i="1"/>
  <c r="G10" i="1"/>
  <c r="G24" i="1"/>
  <c r="G23" i="1"/>
  <c r="G20" i="1"/>
  <c r="G19" i="1"/>
  <c r="G6" i="1"/>
  <c r="B13" i="1" l="1"/>
  <c r="B14" i="1" s="1"/>
  <c r="B15" i="1" s="1"/>
  <c r="G18" i="1"/>
  <c r="G5" i="1"/>
  <c r="G101" i="1"/>
  <c r="G108" i="1" l="1"/>
  <c r="G109" i="1" s="1"/>
  <c r="G110" i="1" s="1"/>
  <c r="B16" i="1"/>
</calcChain>
</file>

<file path=xl/sharedStrings.xml><?xml version="1.0" encoding="utf-8"?>
<sst xmlns="http://schemas.openxmlformats.org/spreadsheetml/2006/main" count="221" uniqueCount="135">
  <si>
    <t>Item No</t>
  </si>
  <si>
    <t>Item</t>
  </si>
  <si>
    <t>Quantity</t>
  </si>
  <si>
    <t>Units (Lump Sum)</t>
  </si>
  <si>
    <t>LS</t>
  </si>
  <si>
    <t>Ongoing contract administration, progress meetings, progress reporting, and WHS reporting.</t>
  </si>
  <si>
    <t xml:space="preserve">TESTING, COMMISSIONING AND ACCEPTANCE </t>
  </si>
  <si>
    <t>Demobilisation and restoration of the site</t>
  </si>
  <si>
    <t>Description</t>
  </si>
  <si>
    <t>Civil Team</t>
  </si>
  <si>
    <t>Per working hour (ex GST)</t>
  </si>
  <si>
    <t>Unskilled Labourer</t>
  </si>
  <si>
    <t>Skilled Labourer</t>
  </si>
  <si>
    <t>Plant operator</t>
  </si>
  <si>
    <t>Truck driver</t>
  </si>
  <si>
    <t>Plumber</t>
  </si>
  <si>
    <t>Graduate Engineer</t>
  </si>
  <si>
    <t>Senior Engineer</t>
  </si>
  <si>
    <t>Senior Engineer / Design Lead  RPEQ</t>
  </si>
  <si>
    <t>Mechanical Team</t>
  </si>
  <si>
    <t>Mech-Trade Person</t>
  </si>
  <si>
    <t>Mech-Trade Assistant / Labourer</t>
  </si>
  <si>
    <t>Electrical Team</t>
  </si>
  <si>
    <t xml:space="preserve">Elec-Trade Assistant </t>
  </si>
  <si>
    <t>Elec-Trade Person</t>
  </si>
  <si>
    <t>Supervision</t>
  </si>
  <si>
    <t>Leading Hand Supervisor Civil</t>
  </si>
  <si>
    <t>Project Manager</t>
  </si>
  <si>
    <t>Equipment Description</t>
  </si>
  <si>
    <t>Make/
Model</t>
  </si>
  <si>
    <t>Own/ Hired/
Leased</t>
  </si>
  <si>
    <t>Standby Rate
$/Hour*</t>
  </si>
  <si>
    <t>Charge Out
Rate $/Hour*</t>
  </si>
  <si>
    <t>Travel, Food &amp; Accommodation</t>
  </si>
  <si>
    <t>Rate (Ex GST)</t>
  </si>
  <si>
    <t>Total (Ex GST)</t>
  </si>
  <si>
    <t>Normal time Business Days ($/hr)</t>
  </si>
  <si>
    <t>Out of hours Business Days ($/hr)</t>
  </si>
  <si>
    <t>Normal time non Business Days ($/hr)</t>
  </si>
  <si>
    <t>Out of hours non Business Days ($/hr)</t>
  </si>
  <si>
    <t>Equipment Rates</t>
  </si>
  <si>
    <t>Labour Rates</t>
  </si>
  <si>
    <t>Eg. Excavator</t>
  </si>
  <si>
    <t>Eg. Bobcat</t>
  </si>
  <si>
    <t>Eg. Body Truck</t>
  </si>
  <si>
    <t>Eg. Truck and Dog</t>
  </si>
  <si>
    <t>Eg. Vac Truck</t>
  </si>
  <si>
    <t>&lt;additional items&gt;</t>
  </si>
  <si>
    <t xml:space="preserve">PROVISIONAL ITEMS - ALL ITEMS SHOWN IN THIS SCHEDULE ARE PROVISIONAL AND WILL BE USED AS INSTRUCTED BY THE PRINICALS REPRESENTATIVE.   </t>
  </si>
  <si>
    <t>PS</t>
  </si>
  <si>
    <t>TOTAL (ex. GST)</t>
  </si>
  <si>
    <t>GST</t>
  </si>
  <si>
    <t>TOTAL (including GST)</t>
  </si>
  <si>
    <t>Contractor Project management and administration</t>
  </si>
  <si>
    <t xml:space="preserve">Contractor, vendor and sub-contractor design, documentation and certification. </t>
  </si>
  <si>
    <t>Preparation of Project Management Plan, Quality Management Plan, Safety Management Plan, Environmental Management Plan, Risk Management Plan, SWMS, ITPs)</t>
  </si>
  <si>
    <t>Civil Earthworks</t>
  </si>
  <si>
    <t>m3</t>
  </si>
  <si>
    <t>Site survey, services location, site measure, dilapidation survey/report, setting out etc.</t>
  </si>
  <si>
    <t>PRELIMINARIES</t>
  </si>
  <si>
    <t>Any other works required for the cosntruction of the inlet works and balance tank not captured above</t>
  </si>
  <si>
    <t>Any other works required for the civil earthworks not captured above</t>
  </si>
  <si>
    <t>Any other works required for the construction of the inlet works and balance tank not captured above</t>
  </si>
  <si>
    <t>Any other works not captured above</t>
  </si>
  <si>
    <t>Testing and Demonstration of all equipments and system supplied under this contract for testing and commissioning stages up to and including:</t>
  </si>
  <si>
    <t>Proof of performance</t>
  </si>
  <si>
    <t>Any item not listed above (please specify)</t>
  </si>
  <si>
    <t>Dry-commmisioning</t>
  </si>
  <si>
    <t>Wet commissioning</t>
  </si>
  <si>
    <t>Liquid tightness</t>
  </si>
  <si>
    <t>Construction verification</t>
  </si>
  <si>
    <t>PROJECT:  TAROOM STP WORKS
PRINCIPAL: BANANA SHIRE COUNCIL</t>
  </si>
  <si>
    <t>Clearing, grubbing, topsoil stripping and removal of contaminated soil off site</t>
  </si>
  <si>
    <t>Removal of debris and stockpiled material off site</t>
  </si>
  <si>
    <t>Process commissioning</t>
  </si>
  <si>
    <t>Site Mobilisation, establishment and maintenance</t>
  </si>
  <si>
    <t>Demolition - A-Recycle Pipework</t>
  </si>
  <si>
    <t>Demolition - Trickling Filter</t>
  </si>
  <si>
    <t>Removal and disposal of trickling filter access platform and staircase</t>
  </si>
  <si>
    <t>Demolition and disposal of 14.5m dia., 2m tall trickling filter</t>
  </si>
  <si>
    <t xml:space="preserve">Removal and disposal of existing DN150 trickling filter pipework </t>
  </si>
  <si>
    <t>Any other works required for the removal of trickling filter and upstream pipework to enable construction of the access road</t>
  </si>
  <si>
    <t>Removal and disposal of biofilm-coated stones within trickling filter</t>
  </si>
  <si>
    <t>Grout-filling existing upstream and downstream pipework connections</t>
  </si>
  <si>
    <t>Purge existing A-Recycle Pipework</t>
  </si>
  <si>
    <t>per LM</t>
  </si>
  <si>
    <t>a) Total Cut</t>
  </si>
  <si>
    <t>c) Spoil Balance</t>
  </si>
  <si>
    <t>d) Top Soil Strip and Disposal</t>
  </si>
  <si>
    <t>e) Top Soil Replacement</t>
  </si>
  <si>
    <t>b) Engineered fill (in compliance with Structural drawings)</t>
  </si>
  <si>
    <t>Final Effluent Scour Pit Relocation</t>
  </si>
  <si>
    <t>Removal or reuse of existing scour pit cover slab</t>
  </si>
  <si>
    <t>Removal or reuse of existing scour pit walls 1m below existing surface level</t>
  </si>
  <si>
    <t>Remove and relocate existing scour pit camlock arrangement to use within new scour pit location</t>
  </si>
  <si>
    <t>Backfill existing demolished scour pit to enable construction of swale</t>
  </si>
  <si>
    <t>Install new scour pit within proposed location, reusing exisiting undamaged assets where possible</t>
  </si>
  <si>
    <t>Backfilling of trench with approved material</t>
  </si>
  <si>
    <t>Remove existing C.I. A-Recycle Pipework within areas identified within the demolition technical specification</t>
  </si>
  <si>
    <t>Grout-filling of abandoned pipework upstream and downstream of removed sections</t>
  </si>
  <si>
    <t>Ensuring subbase is compacted to meet requirements within drawings</t>
  </si>
  <si>
    <t>Major Concrete Works - Apron Slabs</t>
  </si>
  <si>
    <t>a) Total Concrete</t>
  </si>
  <si>
    <t>m²</t>
  </si>
  <si>
    <t>Non-trafficable apron slabs as shown within drawings</t>
  </si>
  <si>
    <t>a) Total Concrete, Nominally 150mm thick</t>
  </si>
  <si>
    <t>Trafficable apron slab / driveway. Nominally 150mm thick with 200mm thick slab edge beam</t>
  </si>
  <si>
    <t>b) Total SL82T 40 Cover Mesh</t>
  </si>
  <si>
    <t>b) Total SL92T 40 Cover Mesh</t>
  </si>
  <si>
    <t>Any other works required for the apron slabs not captured above</t>
  </si>
  <si>
    <t>Surface mounted bollards. 140mm diameter, 1.3m high</t>
  </si>
  <si>
    <t>qty</t>
  </si>
  <si>
    <t>Formation of swale as per the detailed earthworks swale setout table</t>
  </si>
  <si>
    <t>Major Concrete Works - Inlet Works</t>
  </si>
  <si>
    <t>Apron Slab Footpath North-East of M&amp;E Shed. Nominally 150mm Thick</t>
  </si>
  <si>
    <t>Complete earthworks as described within the Earthworks Technical Specification and drawings (refer TARSTP-DWG-CIV-0002 for volumes):</t>
  </si>
  <si>
    <t>Screw pile(s) 80kN capacity</t>
  </si>
  <si>
    <t>New 200mm thick inlet works slab</t>
  </si>
  <si>
    <t>b) N12-200 'U' and 'L' bars, dowells into existing structure (as per drawing)</t>
  </si>
  <si>
    <t>Saw cut and demolish existing inlet channel wall down to channel floor as shown within design drawings</t>
  </si>
  <si>
    <t>Inlet Works - Minor Works</t>
  </si>
  <si>
    <t>Fabricate and install 10mm bar screen</t>
  </si>
  <si>
    <t>Fabricate and install 20mm bar screen</t>
  </si>
  <si>
    <t>Inlet Works Wheelbarrow/Wheel Bin Slab/Landing</t>
  </si>
  <si>
    <t>Proposed Wheeled Bin Footpath to connect to concrete trafficable road (site run as per CMDG-R-051)</t>
  </si>
  <si>
    <t>Modifications to bypass pipeline (coring, raising nominally as per design drawings) to provide positive grading to chamber D/S of mechanical screen</t>
  </si>
  <si>
    <t>Confirm existing screw piles are suitable for 80kN capacity</t>
  </si>
  <si>
    <t>Installation of Anchorage AG631 Adjustable Height Pipe Supports for incoming pipeline on new 200mm piled slab</t>
  </si>
  <si>
    <t>Grouting within bypass and overflow chamber to promote drainage of channel</t>
  </si>
  <si>
    <t>Any other minor works required for the inlet works not captured above</t>
  </si>
  <si>
    <t>Any other major works required for the inlet works not captured above</t>
  </si>
  <si>
    <t>b) Total SL81 Mesh</t>
  </si>
  <si>
    <t>Redirect scour arrangement to new scour pit location as definied within the civil drawing set (OD125 SDR PE100)</t>
  </si>
  <si>
    <t>Draining of existing Imhoff tank, trickling filter, pipework (if required)</t>
  </si>
  <si>
    <t>As-Contructed Drawings, Quality documentation,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</si>
</sst>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[$$-C09]* #,##0.00_-;\-[$$-C09]* #,##0.00_-;_-[$$-C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Microsoft Sans Serif"/>
    </font>
    <font>
      <b/>
      <sz val="20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0" fillId="0" borderId="0"/>
  </cellStyleXfs>
  <cellXfs count="65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/>
    </xf>
    <xf numFmtId="166" fontId="4" fillId="2" borderId="2" xfId="3" applyFont="1" applyFill="1" applyBorder="1" applyAlignment="1">
      <alignment horizontal="center" vertical="center" wrapText="1"/>
    </xf>
    <xf numFmtId="165" fontId="4" fillId="2" borderId="2" xfId="4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8" fillId="3" borderId="1" xfId="0" applyFont="1" applyFill="1" applyBorder="1" applyAlignment="1">
      <alignment horizontal="left" vertical="top" indent="1"/>
    </xf>
    <xf numFmtId="164" fontId="9" fillId="4" borderId="1" xfId="1" applyNumberFormat="1" applyFont="1" applyFill="1" applyBorder="1" applyAlignment="1">
      <alignment vertical="center" wrapText="1"/>
    </xf>
    <xf numFmtId="164" fontId="12" fillId="4" borderId="1" xfId="1" applyNumberFormat="1" applyFont="1" applyFill="1" applyBorder="1" applyAlignment="1">
      <alignment vertical="center" wrapText="1"/>
    </xf>
    <xf numFmtId="0" fontId="0" fillId="0" borderId="5" xfId="0" applyBorder="1"/>
    <xf numFmtId="0" fontId="5" fillId="3" borderId="4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 wrapText="1"/>
    </xf>
    <xf numFmtId="0" fontId="4" fillId="2" borderId="9" xfId="2" applyFont="1" applyFill="1" applyBorder="1" applyAlignment="1">
      <alignment horizontal="center" vertical="center" wrapText="1"/>
    </xf>
    <xf numFmtId="165" fontId="4" fillId="2" borderId="11" xfId="4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/>
    </xf>
    <xf numFmtId="165" fontId="4" fillId="3" borderId="13" xfId="1" applyFont="1" applyFill="1" applyBorder="1" applyAlignment="1">
      <alignment vertical="center"/>
    </xf>
    <xf numFmtId="0" fontId="6" fillId="0" borderId="1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5" fillId="0" borderId="15" xfId="4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7" fillId="5" borderId="12" xfId="2" applyFont="1" applyFill="1" applyBorder="1" applyAlignment="1">
      <alignment horizontal="center" vertical="center"/>
    </xf>
    <xf numFmtId="0" fontId="5" fillId="0" borderId="0" xfId="2" applyFont="1" applyAlignment="1">
      <alignment vertical="top" wrapText="1"/>
    </xf>
    <xf numFmtId="2" fontId="6" fillId="0" borderId="14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4" fillId="0" borderId="17" xfId="2" applyFont="1" applyBorder="1" applyAlignment="1">
      <alignment vertical="center"/>
    </xf>
    <xf numFmtId="0" fontId="0" fillId="0" borderId="17" xfId="0" applyBorder="1"/>
    <xf numFmtId="165" fontId="4" fillId="0" borderId="18" xfId="4" applyFont="1" applyFill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1" xfId="5" applyFont="1" applyBorder="1" applyAlignment="1">
      <alignment vertical="top" wrapText="1"/>
    </xf>
    <xf numFmtId="0" fontId="6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vertical="center"/>
      <protection locked="0"/>
    </xf>
    <xf numFmtId="0" fontId="0" fillId="0" borderId="1" xfId="0" applyBorder="1"/>
    <xf numFmtId="167" fontId="5" fillId="0" borderId="0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 applyProtection="1">
      <alignment vertical="center" wrapText="1"/>
      <protection locked="0"/>
    </xf>
    <xf numFmtId="167" fontId="5" fillId="6" borderId="0" xfId="1" applyNumberFormat="1" applyFont="1" applyFill="1" applyBorder="1" applyAlignment="1">
      <alignment vertical="center" wrapText="1"/>
    </xf>
    <xf numFmtId="165" fontId="5" fillId="6" borderId="15" xfId="4" applyFont="1" applyFill="1" applyBorder="1" applyAlignment="1">
      <alignment vertical="center" wrapText="1"/>
    </xf>
    <xf numFmtId="167" fontId="5" fillId="6" borderId="0" xfId="1" applyNumberFormat="1" applyFont="1" applyFill="1" applyBorder="1" applyAlignment="1" applyProtection="1">
      <alignment vertical="center" wrapText="1"/>
      <protection locked="0"/>
    </xf>
    <xf numFmtId="167" fontId="5" fillId="6" borderId="1" xfId="1" applyNumberFormat="1" applyFont="1" applyFill="1" applyBorder="1" applyAlignment="1" applyProtection="1">
      <alignment vertical="center" wrapText="1"/>
      <protection locked="0"/>
    </xf>
    <xf numFmtId="165" fontId="5" fillId="6" borderId="1" xfId="4" applyFont="1" applyFill="1" applyBorder="1" applyAlignment="1">
      <alignment vertical="center" wrapText="1"/>
    </xf>
    <xf numFmtId="0" fontId="0" fillId="6" borderId="0" xfId="0" applyFill="1"/>
    <xf numFmtId="0" fontId="0" fillId="6" borderId="15" xfId="0" applyFill="1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7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165" fontId="5" fillId="6" borderId="1" xfId="4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7">
    <cellStyle name="Comma 2" xfId="3" xr:uid="{DBEEB00C-2EB9-49E1-8F8E-CDC0E1280E96}"/>
    <cellStyle name="Currency" xfId="1" builtinId="4"/>
    <cellStyle name="Currency 2 3" xfId="4" xr:uid="{D63AE16D-2075-4F39-9721-5BC0BF1EFFB1}"/>
    <cellStyle name="Normal" xfId="0" builtinId="0"/>
    <cellStyle name="Normal 4" xfId="6" xr:uid="{F8EC2E3F-5E0F-4E35-908D-F0A3C2AC72ED}"/>
    <cellStyle name="Normal 5" xfId="2" xr:uid="{83B7DEF0-860E-484A-ADAA-F18E5828BF9D}"/>
    <cellStyle name="Normal_Tender_Deliverable_Schedules_v13" xfId="5" xr:uid="{E79C7B2D-910D-424E-BBFC-5746DB31B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323021</xdr:colOff>
      <xdr:row>1</xdr:row>
      <xdr:rowOff>82826</xdr:rowOff>
    </xdr:from>
    <xdr:to>
      <xdr:col>6</xdr:col>
      <xdr:colOff>670890</xdr:colOff>
      <xdr:row>2</xdr:row>
      <xdr:rowOff>621195</xdr:rowOff>
    </xdr:to>
    <xdr:pic>
      <xdr:nvPicPr>
        <xdr:cNvPr id="2" name="Picture 1" descr="Banana Shire Council">
          <a:extLst>
            <a:ext uri="{FF2B5EF4-FFF2-40B4-BE49-F238E27FC236}">
              <a16:creationId xmlns:a16="http://schemas.microsoft.com/office/drawing/2014/main" id="{58917A73-0109-E6D1-9871-3E8FDA6A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369" y="281609"/>
          <a:ext cx="2186608" cy="72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66675</xdr:rowOff>
    </xdr:from>
    <xdr:to>
      <xdr:col>5</xdr:col>
      <xdr:colOff>1100758</xdr:colOff>
      <xdr:row>1</xdr:row>
      <xdr:rowOff>795544</xdr:rowOff>
    </xdr:to>
    <xdr:pic>
      <xdr:nvPicPr>
        <xdr:cNvPr id="2" name="Picture 1" descr="Banana Shire Council">
          <a:extLst>
            <a:ext uri="{FF2B5EF4-FFF2-40B4-BE49-F238E27FC236}">
              <a16:creationId xmlns:a16="http://schemas.microsoft.com/office/drawing/2014/main" id="{1FB4898A-E438-495A-A171-8A534355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57175"/>
          <a:ext cx="2186608" cy="72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170793</xdr:colOff>
      <xdr:row>1</xdr:row>
      <xdr:rowOff>26277</xdr:rowOff>
    </xdr:from>
    <xdr:to>
      <xdr:col>5</xdr:col>
      <xdr:colOff>1115866</xdr:colOff>
      <xdr:row>1</xdr:row>
      <xdr:rowOff>696025</xdr:rowOff>
    </xdr:to>
    <xdr:pic>
      <xdr:nvPicPr>
        <xdr:cNvPr id="2" name="Picture 1" descr="Banana Shire Council">
          <a:extLst>
            <a:ext uri="{FF2B5EF4-FFF2-40B4-BE49-F238E27FC236}">
              <a16:creationId xmlns:a16="http://schemas.microsoft.com/office/drawing/2014/main" id="{C164EB94-D267-42C7-BD7B-17B4D72A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534" y="216777"/>
          <a:ext cx="2009246" cy="669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7F50-E210-450B-BBD7-581BF83F538D}">
  <sheetPr>
    <pageSetUpPr fitToPage="1"/>
  </sheetPr>
  <dimension ref="B1:G111"/>
  <sheetViews>
    <sheetView topLeftCell="A43" zoomScaleNormal="100" zoomScaleSheetLayoutView="115" workbookViewId="0">
      <selection activeCell="K8" sqref="K8"/>
    </sheetView>
  </sheetViews>
  <sheetFormatPr defaultRowHeight="14.5" x14ac:dyDescent="0.35"/>
  <cols>
    <col min="2" max="2" width="9.1796875" style="9"/>
    <col min="3" max="3" width="70.54296875" customWidth="1"/>
    <col min="7" max="7" width="12.1796875" customWidth="1"/>
  </cols>
  <sheetData>
    <row r="1" spans="2:7" ht="15" thickBot="1" x14ac:dyDescent="0.4"/>
    <row r="2" spans="2:7" x14ac:dyDescent="0.35">
      <c r="B2" s="49" t="s">
        <v>71</v>
      </c>
      <c r="C2" s="50"/>
      <c r="D2" s="50"/>
      <c r="E2" s="50"/>
      <c r="F2" s="50"/>
      <c r="G2" s="51"/>
    </row>
    <row r="3" spans="2:7" ht="59.5" customHeight="1" x14ac:dyDescent="0.35">
      <c r="B3" s="52"/>
      <c r="C3" s="53"/>
      <c r="D3" s="53"/>
      <c r="E3" s="53"/>
      <c r="F3" s="53"/>
      <c r="G3" s="54"/>
    </row>
    <row r="4" spans="2:7" ht="43.5" x14ac:dyDescent="0.35">
      <c r="B4" s="14" t="s">
        <v>0</v>
      </c>
      <c r="C4" s="2" t="s">
        <v>1</v>
      </c>
      <c r="D4" s="3" t="s">
        <v>2</v>
      </c>
      <c r="E4" s="1" t="s">
        <v>3</v>
      </c>
      <c r="F4" s="4" t="s">
        <v>34</v>
      </c>
      <c r="G4" s="15" t="s">
        <v>35</v>
      </c>
    </row>
    <row r="5" spans="2:7" x14ac:dyDescent="0.35">
      <c r="B5" s="16">
        <v>1</v>
      </c>
      <c r="C5" s="13" t="s">
        <v>59</v>
      </c>
      <c r="D5" s="10"/>
      <c r="E5" s="11"/>
      <c r="F5" s="12"/>
      <c r="G5" s="17">
        <f>SUBTOTAL(9,G6:G16)</f>
        <v>0</v>
      </c>
    </row>
    <row r="6" spans="2:7" x14ac:dyDescent="0.35">
      <c r="B6" s="18">
        <f>B5+0.01</f>
        <v>1.01</v>
      </c>
      <c r="C6" s="5" t="s">
        <v>53</v>
      </c>
      <c r="D6" s="19">
        <v>1</v>
      </c>
      <c r="E6" s="20" t="s">
        <v>4</v>
      </c>
      <c r="F6" s="42">
        <v>0</v>
      </c>
      <c r="G6" s="43">
        <f>D6*F6</f>
        <v>0</v>
      </c>
    </row>
    <row r="7" spans="2:7" x14ac:dyDescent="0.35">
      <c r="B7" s="18">
        <f t="shared" ref="B7:B16" si="0">B6+0.01</f>
        <v>1.02</v>
      </c>
      <c r="C7" s="5" t="s">
        <v>33</v>
      </c>
      <c r="D7" s="19">
        <v>1</v>
      </c>
      <c r="E7" s="20" t="s">
        <v>4</v>
      </c>
      <c r="F7" s="42">
        <v>0</v>
      </c>
      <c r="G7" s="43">
        <f t="shared" ref="G7:G12" si="1">D7*F7</f>
        <v>0</v>
      </c>
    </row>
    <row r="8" spans="2:7" ht="29" x14ac:dyDescent="0.35">
      <c r="B8" s="18">
        <f t="shared" si="0"/>
        <v>1.03</v>
      </c>
      <c r="C8" s="5" t="s">
        <v>5</v>
      </c>
      <c r="D8" s="19">
        <v>1</v>
      </c>
      <c r="E8" s="20" t="s">
        <v>4</v>
      </c>
      <c r="F8" s="42">
        <v>0</v>
      </c>
      <c r="G8" s="43">
        <f t="shared" si="1"/>
        <v>0</v>
      </c>
    </row>
    <row r="9" spans="2:7" ht="43.5" x14ac:dyDescent="0.35">
      <c r="B9" s="18">
        <f t="shared" si="0"/>
        <v>1.04</v>
      </c>
      <c r="C9" s="5" t="s">
        <v>55</v>
      </c>
      <c r="D9" s="19">
        <v>1</v>
      </c>
      <c r="E9" s="20" t="s">
        <v>4</v>
      </c>
      <c r="F9" s="42">
        <v>0</v>
      </c>
      <c r="G9" s="43">
        <f t="shared" si="1"/>
        <v>0</v>
      </c>
    </row>
    <row r="10" spans="2:7" x14ac:dyDescent="0.35">
      <c r="B10" s="18">
        <f t="shared" si="0"/>
        <v>1.05</v>
      </c>
      <c r="C10" s="5" t="s">
        <v>75</v>
      </c>
      <c r="D10" s="19">
        <v>1</v>
      </c>
      <c r="E10" s="20" t="s">
        <v>4</v>
      </c>
      <c r="F10" s="42">
        <v>0</v>
      </c>
      <c r="G10" s="43">
        <f t="shared" si="1"/>
        <v>0</v>
      </c>
    </row>
    <row r="11" spans="2:7" x14ac:dyDescent="0.35">
      <c r="B11" s="18">
        <f t="shared" si="0"/>
        <v>1.06</v>
      </c>
      <c r="C11" s="5" t="s">
        <v>73</v>
      </c>
      <c r="D11" s="19">
        <v>1</v>
      </c>
      <c r="E11" s="20" t="s">
        <v>4</v>
      </c>
      <c r="F11" s="42">
        <v>0</v>
      </c>
      <c r="G11" s="43">
        <f t="shared" si="1"/>
        <v>0</v>
      </c>
    </row>
    <row r="12" spans="2:7" ht="29" x14ac:dyDescent="0.35">
      <c r="B12" s="18">
        <f t="shared" si="0"/>
        <v>1.07</v>
      </c>
      <c r="C12" s="5" t="s">
        <v>58</v>
      </c>
      <c r="D12" s="19">
        <v>1</v>
      </c>
      <c r="E12" s="20" t="s">
        <v>4</v>
      </c>
      <c r="F12" s="42">
        <v>0</v>
      </c>
      <c r="G12" s="43">
        <f t="shared" si="1"/>
        <v>0</v>
      </c>
    </row>
    <row r="13" spans="2:7" x14ac:dyDescent="0.35">
      <c r="B13" s="18">
        <f t="shared" si="0"/>
        <v>1.08</v>
      </c>
      <c r="C13" s="5" t="s">
        <v>54</v>
      </c>
      <c r="D13" s="19">
        <v>1</v>
      </c>
      <c r="E13" s="20" t="s">
        <v>4</v>
      </c>
      <c r="F13" s="42">
        <v>0</v>
      </c>
      <c r="G13" s="43">
        <f t="shared" ref="G13" si="2">D13*F13</f>
        <v>0</v>
      </c>
    </row>
    <row r="14" spans="2:7" x14ac:dyDescent="0.35">
      <c r="B14" s="18">
        <f t="shared" si="0"/>
        <v>1.0900000000000001</v>
      </c>
      <c r="C14" s="22" t="s">
        <v>7</v>
      </c>
      <c r="D14" s="19">
        <v>1</v>
      </c>
      <c r="E14" s="20" t="s">
        <v>4</v>
      </c>
      <c r="F14" s="42">
        <v>0</v>
      </c>
      <c r="G14" s="43">
        <f t="shared" ref="G14" si="3">D14*F14</f>
        <v>0</v>
      </c>
    </row>
    <row r="15" spans="2:7" x14ac:dyDescent="0.35">
      <c r="B15" s="25">
        <f t="shared" si="0"/>
        <v>1.1000000000000001</v>
      </c>
      <c r="C15" s="32" t="s">
        <v>134</v>
      </c>
      <c r="D15" s="19">
        <v>1</v>
      </c>
      <c r="E15" s="20" t="s">
        <v>4</v>
      </c>
      <c r="F15" s="42">
        <v>0</v>
      </c>
      <c r="G15" s="43">
        <f t="shared" ref="G15" si="4">D15*F15</f>
        <v>0</v>
      </c>
    </row>
    <row r="16" spans="2:7" x14ac:dyDescent="0.35">
      <c r="B16" s="25">
        <f t="shared" si="0"/>
        <v>1.1100000000000001</v>
      </c>
      <c r="C16" s="32" t="s">
        <v>63</v>
      </c>
      <c r="D16" s="19">
        <v>1</v>
      </c>
      <c r="E16" s="20" t="s">
        <v>4</v>
      </c>
      <c r="F16" s="42">
        <v>0</v>
      </c>
      <c r="G16" s="43">
        <f>D16*F16</f>
        <v>0</v>
      </c>
    </row>
    <row r="17" spans="2:7" x14ac:dyDescent="0.35">
      <c r="B17" s="18"/>
      <c r="C17" s="31"/>
      <c r="D17" s="19"/>
      <c r="E17" s="20"/>
      <c r="F17" s="40"/>
      <c r="G17" s="21"/>
    </row>
    <row r="18" spans="2:7" x14ac:dyDescent="0.35">
      <c r="B18" s="23">
        <v>2</v>
      </c>
      <c r="C18" s="13" t="s">
        <v>77</v>
      </c>
      <c r="D18" s="10"/>
      <c r="E18" s="11"/>
      <c r="F18" s="12"/>
      <c r="G18" s="17">
        <f>SUBTOTAL(9,G19:G25)</f>
        <v>0</v>
      </c>
    </row>
    <row r="19" spans="2:7" x14ac:dyDescent="0.35">
      <c r="B19" s="25">
        <v>2.0099999999999998</v>
      </c>
      <c r="C19" s="5" t="s">
        <v>133</v>
      </c>
      <c r="D19" s="19">
        <v>1</v>
      </c>
      <c r="E19" s="20" t="s">
        <v>4</v>
      </c>
      <c r="F19" s="44">
        <v>0</v>
      </c>
      <c r="G19" s="43">
        <f t="shared" ref="G19:G24" si="5">D19*F19</f>
        <v>0</v>
      </c>
    </row>
    <row r="20" spans="2:7" x14ac:dyDescent="0.35">
      <c r="B20" s="25">
        <f>B19+0.01</f>
        <v>2.0199999999999996</v>
      </c>
      <c r="C20" s="5" t="s">
        <v>78</v>
      </c>
      <c r="D20" s="19">
        <v>1</v>
      </c>
      <c r="E20" s="20" t="s">
        <v>4</v>
      </c>
      <c r="F20" s="44">
        <v>0</v>
      </c>
      <c r="G20" s="43">
        <f t="shared" si="5"/>
        <v>0</v>
      </c>
    </row>
    <row r="21" spans="2:7" x14ac:dyDescent="0.35">
      <c r="B21" s="25">
        <f t="shared" ref="B21:B25" si="6">B20+0.01</f>
        <v>2.0299999999999994</v>
      </c>
      <c r="C21" s="5" t="s">
        <v>82</v>
      </c>
      <c r="D21" s="19">
        <v>1</v>
      </c>
      <c r="E21" s="20" t="s">
        <v>4</v>
      </c>
      <c r="F21" s="44">
        <v>0</v>
      </c>
      <c r="G21" s="43">
        <f t="shared" ref="G21" si="7">D21*F21</f>
        <v>0</v>
      </c>
    </row>
    <row r="22" spans="2:7" x14ac:dyDescent="0.35">
      <c r="B22" s="25">
        <f t="shared" si="6"/>
        <v>2.0399999999999991</v>
      </c>
      <c r="C22" s="5" t="s">
        <v>80</v>
      </c>
      <c r="D22" s="19">
        <v>30</v>
      </c>
      <c r="E22" s="20" t="s">
        <v>85</v>
      </c>
      <c r="F22" s="44">
        <v>0</v>
      </c>
      <c r="G22" s="43">
        <f>D22*F22</f>
        <v>0</v>
      </c>
    </row>
    <row r="23" spans="2:7" x14ac:dyDescent="0.35">
      <c r="B23" s="25">
        <f t="shared" si="6"/>
        <v>2.0499999999999989</v>
      </c>
      <c r="C23" s="5" t="s">
        <v>79</v>
      </c>
      <c r="D23" s="19">
        <v>1</v>
      </c>
      <c r="E23" s="20" t="s">
        <v>4</v>
      </c>
      <c r="F23" s="44">
        <v>0</v>
      </c>
      <c r="G23" s="43">
        <f t="shared" si="5"/>
        <v>0</v>
      </c>
    </row>
    <row r="24" spans="2:7" x14ac:dyDescent="0.35">
      <c r="B24" s="25">
        <f t="shared" si="6"/>
        <v>2.0599999999999987</v>
      </c>
      <c r="C24" s="5" t="s">
        <v>83</v>
      </c>
      <c r="D24" s="19">
        <v>1</v>
      </c>
      <c r="E24" s="20" t="s">
        <v>4</v>
      </c>
      <c r="F24" s="44">
        <v>0</v>
      </c>
      <c r="G24" s="43">
        <f t="shared" si="5"/>
        <v>0</v>
      </c>
    </row>
    <row r="25" spans="2:7" ht="29" x14ac:dyDescent="0.35">
      <c r="B25" s="25">
        <f t="shared" si="6"/>
        <v>2.0699999999999985</v>
      </c>
      <c r="C25" s="32" t="s">
        <v>81</v>
      </c>
      <c r="D25" s="19">
        <v>1</v>
      </c>
      <c r="E25" s="20" t="s">
        <v>4</v>
      </c>
      <c r="F25" s="44">
        <v>0</v>
      </c>
      <c r="G25" s="43">
        <f t="shared" ref="G25" si="8">D25*F25</f>
        <v>0</v>
      </c>
    </row>
    <row r="26" spans="2:7" x14ac:dyDescent="0.35">
      <c r="B26" s="25"/>
      <c r="C26" s="32"/>
      <c r="D26" s="19"/>
      <c r="E26" s="20"/>
      <c r="F26" s="41"/>
      <c r="G26" s="21"/>
    </row>
    <row r="27" spans="2:7" x14ac:dyDescent="0.35">
      <c r="B27" s="23">
        <v>3</v>
      </c>
      <c r="C27" s="13" t="s">
        <v>76</v>
      </c>
      <c r="D27" s="10"/>
      <c r="E27" s="11"/>
      <c r="F27" s="12"/>
      <c r="G27" s="17">
        <f>SUBTOTAL(9,G28:G32)</f>
        <v>0</v>
      </c>
    </row>
    <row r="28" spans="2:7" x14ac:dyDescent="0.35">
      <c r="B28" s="25">
        <f>B27+0.01</f>
        <v>3.01</v>
      </c>
      <c r="C28" s="5" t="s">
        <v>84</v>
      </c>
      <c r="D28" s="19">
        <v>1</v>
      </c>
      <c r="E28" s="20" t="s">
        <v>4</v>
      </c>
      <c r="F28" s="44">
        <v>0</v>
      </c>
      <c r="G28" s="43">
        <f t="shared" ref="G28:G32" si="9">D28*F28</f>
        <v>0</v>
      </c>
    </row>
    <row r="29" spans="2:7" ht="29" x14ac:dyDescent="0.35">
      <c r="B29" s="25">
        <f t="shared" ref="B29:B32" si="10">B28+0.01</f>
        <v>3.0199999999999996</v>
      </c>
      <c r="C29" s="5" t="s">
        <v>98</v>
      </c>
      <c r="D29" s="19">
        <v>40</v>
      </c>
      <c r="E29" s="20" t="s">
        <v>85</v>
      </c>
      <c r="F29" s="44">
        <v>0</v>
      </c>
      <c r="G29" s="43">
        <f t="shared" si="9"/>
        <v>0</v>
      </c>
    </row>
    <row r="30" spans="2:7" ht="29" x14ac:dyDescent="0.35">
      <c r="B30" s="25">
        <f t="shared" si="10"/>
        <v>3.0299999999999994</v>
      </c>
      <c r="C30" s="5" t="s">
        <v>99</v>
      </c>
      <c r="D30" s="19">
        <v>1</v>
      </c>
      <c r="E30" s="20" t="s">
        <v>4</v>
      </c>
      <c r="F30" s="44">
        <v>0</v>
      </c>
      <c r="G30" s="43">
        <f t="shared" si="9"/>
        <v>0</v>
      </c>
    </row>
    <row r="31" spans="2:7" x14ac:dyDescent="0.35">
      <c r="B31" s="25">
        <f t="shared" si="10"/>
        <v>3.0399999999999991</v>
      </c>
      <c r="C31" s="5" t="s">
        <v>97</v>
      </c>
      <c r="D31" s="19">
        <v>1</v>
      </c>
      <c r="E31" s="20" t="s">
        <v>4</v>
      </c>
      <c r="F31" s="44">
        <v>0</v>
      </c>
      <c r="G31" s="43">
        <f t="shared" si="9"/>
        <v>0</v>
      </c>
    </row>
    <row r="32" spans="2:7" ht="29" x14ac:dyDescent="0.35">
      <c r="B32" s="25">
        <f t="shared" si="10"/>
        <v>3.0499999999999989</v>
      </c>
      <c r="C32" s="32" t="s">
        <v>60</v>
      </c>
      <c r="D32" s="19">
        <v>1</v>
      </c>
      <c r="E32" s="20" t="s">
        <v>4</v>
      </c>
      <c r="F32" s="44">
        <v>0</v>
      </c>
      <c r="G32" s="43">
        <f t="shared" si="9"/>
        <v>0</v>
      </c>
    </row>
    <row r="33" spans="2:7" x14ac:dyDescent="0.35">
      <c r="B33" s="25"/>
      <c r="C33" s="32"/>
      <c r="D33" s="19"/>
      <c r="E33" s="20"/>
      <c r="F33" s="41"/>
      <c r="G33" s="21"/>
    </row>
    <row r="34" spans="2:7" x14ac:dyDescent="0.35">
      <c r="B34" s="23">
        <v>4</v>
      </c>
      <c r="C34" s="13" t="s">
        <v>91</v>
      </c>
      <c r="D34" s="10"/>
      <c r="E34" s="11"/>
      <c r="F34" s="12"/>
      <c r="G34" s="17">
        <f>SUBTOTAL(9,G35:G41)</f>
        <v>0</v>
      </c>
    </row>
    <row r="35" spans="2:7" x14ac:dyDescent="0.35">
      <c r="B35" s="25">
        <f>B34+0.01</f>
        <v>4.01</v>
      </c>
      <c r="C35" s="5" t="s">
        <v>92</v>
      </c>
      <c r="D35" s="19">
        <v>1</v>
      </c>
      <c r="E35" s="20" t="s">
        <v>4</v>
      </c>
      <c r="F35" s="44">
        <v>0</v>
      </c>
      <c r="G35" s="43">
        <f t="shared" ref="G35:G39" si="11">D35*F35</f>
        <v>0</v>
      </c>
    </row>
    <row r="36" spans="2:7" x14ac:dyDescent="0.35">
      <c r="B36" s="25">
        <f t="shared" ref="B36:B41" si="12">B35+0.01</f>
        <v>4.0199999999999996</v>
      </c>
      <c r="C36" s="5" t="s">
        <v>93</v>
      </c>
      <c r="D36" s="19">
        <v>1</v>
      </c>
      <c r="E36" s="20" t="s">
        <v>85</v>
      </c>
      <c r="F36" s="44">
        <v>0</v>
      </c>
      <c r="G36" s="43">
        <f t="shared" si="11"/>
        <v>0</v>
      </c>
    </row>
    <row r="37" spans="2:7" ht="29" x14ac:dyDescent="0.35">
      <c r="B37" s="25">
        <f t="shared" si="12"/>
        <v>4.0299999999999994</v>
      </c>
      <c r="C37" s="5" t="s">
        <v>94</v>
      </c>
      <c r="D37" s="19">
        <v>1</v>
      </c>
      <c r="E37" s="20" t="s">
        <v>4</v>
      </c>
      <c r="F37" s="44">
        <v>0</v>
      </c>
      <c r="G37" s="43">
        <f t="shared" si="11"/>
        <v>0</v>
      </c>
    </row>
    <row r="38" spans="2:7" x14ac:dyDescent="0.35">
      <c r="B38" s="25">
        <f t="shared" si="12"/>
        <v>4.0399999999999991</v>
      </c>
      <c r="C38" s="5" t="s">
        <v>95</v>
      </c>
      <c r="D38" s="19">
        <v>1</v>
      </c>
      <c r="E38" s="20" t="s">
        <v>4</v>
      </c>
      <c r="F38" s="44">
        <v>0</v>
      </c>
      <c r="G38" s="43">
        <f t="shared" si="11"/>
        <v>0</v>
      </c>
    </row>
    <row r="39" spans="2:7" ht="29" x14ac:dyDescent="0.35">
      <c r="B39" s="25">
        <f t="shared" si="12"/>
        <v>4.0499999999999989</v>
      </c>
      <c r="C39" s="5" t="s">
        <v>96</v>
      </c>
      <c r="D39" s="19">
        <v>1</v>
      </c>
      <c r="E39" s="20" t="s">
        <v>4</v>
      </c>
      <c r="F39" s="44">
        <v>0</v>
      </c>
      <c r="G39" s="43">
        <f t="shared" si="11"/>
        <v>0</v>
      </c>
    </row>
    <row r="40" spans="2:7" ht="29" x14ac:dyDescent="0.35">
      <c r="B40" s="25">
        <f t="shared" si="12"/>
        <v>4.0599999999999987</v>
      </c>
      <c r="C40" s="5" t="s">
        <v>132</v>
      </c>
      <c r="D40" s="19">
        <v>15</v>
      </c>
      <c r="E40" s="20" t="s">
        <v>85</v>
      </c>
      <c r="F40" s="44">
        <v>0</v>
      </c>
      <c r="G40" s="43">
        <f t="shared" ref="G40" si="13">D40*F40</f>
        <v>0</v>
      </c>
    </row>
    <row r="41" spans="2:7" ht="29" x14ac:dyDescent="0.35">
      <c r="B41" s="25">
        <f t="shared" si="12"/>
        <v>4.0699999999999985</v>
      </c>
      <c r="C41" s="32" t="s">
        <v>62</v>
      </c>
      <c r="D41" s="19">
        <v>1</v>
      </c>
      <c r="E41" s="20" t="s">
        <v>4</v>
      </c>
      <c r="F41" s="44">
        <v>0</v>
      </c>
      <c r="G41" s="43">
        <f t="shared" ref="G41" si="14">D41*F41</f>
        <v>0</v>
      </c>
    </row>
    <row r="42" spans="2:7" x14ac:dyDescent="0.35">
      <c r="B42" s="25"/>
      <c r="C42" s="32"/>
      <c r="D42" s="19"/>
      <c r="E42" s="20"/>
      <c r="F42" s="41"/>
      <c r="G42" s="21"/>
    </row>
    <row r="43" spans="2:7" x14ac:dyDescent="0.35">
      <c r="B43" s="23">
        <v>5</v>
      </c>
      <c r="C43" s="13" t="s">
        <v>56</v>
      </c>
      <c r="D43" s="10"/>
      <c r="E43" s="11"/>
      <c r="F43" s="12"/>
      <c r="G43" s="17">
        <f>SUBTOTAL(9,G44:G53)</f>
        <v>0</v>
      </c>
    </row>
    <row r="44" spans="2:7" x14ac:dyDescent="0.35">
      <c r="B44" s="18">
        <f>B43+0.01</f>
        <v>5.01</v>
      </c>
      <c r="C44" s="24" t="s">
        <v>72</v>
      </c>
      <c r="D44" s="19">
        <v>1</v>
      </c>
      <c r="E44" s="20" t="s">
        <v>4</v>
      </c>
      <c r="F44" s="42">
        <v>0</v>
      </c>
      <c r="G44" s="43">
        <f>D44*F44</f>
        <v>0</v>
      </c>
    </row>
    <row r="45" spans="2:7" ht="29" x14ac:dyDescent="0.35">
      <c r="B45" s="18">
        <f>B44+0.01</f>
        <v>5.0199999999999996</v>
      </c>
      <c r="C45" s="24" t="s">
        <v>115</v>
      </c>
      <c r="D45" s="19"/>
      <c r="E45" s="20"/>
      <c r="F45" s="42"/>
      <c r="G45" s="43"/>
    </row>
    <row r="46" spans="2:7" x14ac:dyDescent="0.35">
      <c r="B46" s="18"/>
      <c r="C46" s="24" t="s">
        <v>86</v>
      </c>
      <c r="D46" s="19">
        <v>450</v>
      </c>
      <c r="E46" s="20" t="s">
        <v>57</v>
      </c>
      <c r="F46" s="42">
        <v>0</v>
      </c>
      <c r="G46" s="43">
        <f t="shared" ref="G46:G52" si="15">D46*F46</f>
        <v>0</v>
      </c>
    </row>
    <row r="47" spans="2:7" x14ac:dyDescent="0.35">
      <c r="B47" s="18"/>
      <c r="C47" s="24" t="s">
        <v>90</v>
      </c>
      <c r="D47" s="19">
        <v>50</v>
      </c>
      <c r="E47" s="20" t="s">
        <v>57</v>
      </c>
      <c r="F47" s="42">
        <v>0</v>
      </c>
      <c r="G47" s="43">
        <f t="shared" si="15"/>
        <v>0</v>
      </c>
    </row>
    <row r="48" spans="2:7" x14ac:dyDescent="0.35">
      <c r="B48" s="18"/>
      <c r="C48" s="24" t="s">
        <v>87</v>
      </c>
      <c r="D48" s="19">
        <v>1</v>
      </c>
      <c r="E48" s="20" t="s">
        <v>57</v>
      </c>
      <c r="F48" s="42">
        <v>0</v>
      </c>
      <c r="G48" s="43">
        <f t="shared" si="15"/>
        <v>0</v>
      </c>
    </row>
    <row r="49" spans="2:7" x14ac:dyDescent="0.35">
      <c r="B49" s="18"/>
      <c r="C49" s="5" t="s">
        <v>88</v>
      </c>
      <c r="D49" s="19">
        <v>1</v>
      </c>
      <c r="E49" s="20" t="s">
        <v>57</v>
      </c>
      <c r="F49" s="42">
        <v>0</v>
      </c>
      <c r="G49" s="43">
        <f t="shared" si="15"/>
        <v>0</v>
      </c>
    </row>
    <row r="50" spans="2:7" x14ac:dyDescent="0.35">
      <c r="B50" s="18"/>
      <c r="C50" s="5" t="s">
        <v>89</v>
      </c>
      <c r="D50" s="19">
        <v>1</v>
      </c>
      <c r="E50" s="20" t="s">
        <v>57</v>
      </c>
      <c r="F50" s="42">
        <v>0</v>
      </c>
      <c r="G50" s="43">
        <f t="shared" si="15"/>
        <v>0</v>
      </c>
    </row>
    <row r="51" spans="2:7" x14ac:dyDescent="0.35">
      <c r="B51" s="25">
        <f>B45+0.013</f>
        <v>5.0329999999999995</v>
      </c>
      <c r="C51" s="31" t="s">
        <v>112</v>
      </c>
      <c r="D51" s="19">
        <v>1</v>
      </c>
      <c r="E51" s="20" t="s">
        <v>4</v>
      </c>
      <c r="F51" s="42">
        <v>0</v>
      </c>
      <c r="G51" s="43">
        <f t="shared" ref="G51" si="16">D51*F51</f>
        <v>0</v>
      </c>
    </row>
    <row r="52" spans="2:7" x14ac:dyDescent="0.35">
      <c r="B52" s="25">
        <f>B51+0.01</f>
        <v>5.0429999999999993</v>
      </c>
      <c r="C52" s="31" t="s">
        <v>61</v>
      </c>
      <c r="D52" s="19">
        <v>1</v>
      </c>
      <c r="E52" s="20" t="s">
        <v>4</v>
      </c>
      <c r="F52" s="42">
        <v>0</v>
      </c>
      <c r="G52" s="43">
        <f t="shared" si="15"/>
        <v>0</v>
      </c>
    </row>
    <row r="53" spans="2:7" x14ac:dyDescent="0.35">
      <c r="B53" s="25"/>
      <c r="C53" s="31"/>
      <c r="D53" s="19"/>
      <c r="E53" s="20"/>
      <c r="F53" s="40"/>
      <c r="G53" s="21"/>
    </row>
    <row r="54" spans="2:7" x14ac:dyDescent="0.35">
      <c r="B54" s="23">
        <v>6</v>
      </c>
      <c r="C54" s="13" t="s">
        <v>101</v>
      </c>
      <c r="D54" s="10"/>
      <c r="E54" s="11"/>
      <c r="F54" s="12"/>
      <c r="G54" s="17">
        <f>SUBTOTAL(9,G55:G67)</f>
        <v>0</v>
      </c>
    </row>
    <row r="55" spans="2:7" x14ac:dyDescent="0.35">
      <c r="B55" s="18">
        <f>B54+0.01</f>
        <v>6.01</v>
      </c>
      <c r="C55" s="24" t="s">
        <v>100</v>
      </c>
      <c r="D55" s="19">
        <v>1</v>
      </c>
      <c r="E55" s="20" t="s">
        <v>4</v>
      </c>
      <c r="F55" s="42">
        <v>0</v>
      </c>
      <c r="G55" s="43">
        <f>D55*F55</f>
        <v>0</v>
      </c>
    </row>
    <row r="56" spans="2:7" x14ac:dyDescent="0.35">
      <c r="B56" s="18">
        <f>B55+0.01</f>
        <v>6.02</v>
      </c>
      <c r="C56" s="24" t="s">
        <v>104</v>
      </c>
      <c r="D56" s="19"/>
      <c r="E56" s="20"/>
      <c r="F56" s="42"/>
      <c r="G56" s="43"/>
    </row>
    <row r="57" spans="2:7" x14ac:dyDescent="0.35">
      <c r="B57" s="18"/>
      <c r="C57" s="24" t="s">
        <v>105</v>
      </c>
      <c r="D57" s="19">
        <v>30.5</v>
      </c>
      <c r="E57" s="20" t="s">
        <v>57</v>
      </c>
      <c r="F57" s="42">
        <v>0</v>
      </c>
      <c r="G57" s="43">
        <f t="shared" ref="G57:G66" si="17">D57*F57</f>
        <v>0</v>
      </c>
    </row>
    <row r="58" spans="2:7" x14ac:dyDescent="0.35">
      <c r="B58" s="18"/>
      <c r="C58" s="24" t="s">
        <v>107</v>
      </c>
      <c r="D58" s="19">
        <v>181</v>
      </c>
      <c r="E58" s="20" t="s">
        <v>103</v>
      </c>
      <c r="F58" s="42">
        <v>0</v>
      </c>
      <c r="G58" s="43">
        <f t="shared" si="17"/>
        <v>0</v>
      </c>
    </row>
    <row r="59" spans="2:7" ht="29" x14ac:dyDescent="0.35">
      <c r="B59" s="18">
        <f>B56+0.01</f>
        <v>6.0299999999999994</v>
      </c>
      <c r="C59" s="24" t="s">
        <v>106</v>
      </c>
      <c r="D59" s="19"/>
      <c r="E59" s="20"/>
      <c r="F59" s="42"/>
      <c r="G59" s="43"/>
    </row>
    <row r="60" spans="2:7" x14ac:dyDescent="0.35">
      <c r="B60" s="18"/>
      <c r="C60" s="24" t="s">
        <v>102</v>
      </c>
      <c r="D60" s="19">
        <v>50</v>
      </c>
      <c r="E60" s="20" t="s">
        <v>57</v>
      </c>
      <c r="F60" s="42">
        <v>0</v>
      </c>
      <c r="G60" s="43">
        <f t="shared" ref="G60:G65" si="18">D60*F60</f>
        <v>0</v>
      </c>
    </row>
    <row r="61" spans="2:7" x14ac:dyDescent="0.35">
      <c r="B61" s="18"/>
      <c r="C61" s="24" t="s">
        <v>108</v>
      </c>
      <c r="D61" s="19">
        <v>280</v>
      </c>
      <c r="E61" s="20" t="s">
        <v>103</v>
      </c>
      <c r="F61" s="42">
        <v>0</v>
      </c>
      <c r="G61" s="43">
        <f t="shared" si="18"/>
        <v>0</v>
      </c>
    </row>
    <row r="62" spans="2:7" x14ac:dyDescent="0.35">
      <c r="B62" s="18">
        <f>B59+0.01</f>
        <v>6.0399999999999991</v>
      </c>
      <c r="C62" s="24" t="s">
        <v>114</v>
      </c>
      <c r="D62" s="19"/>
      <c r="E62" s="20"/>
      <c r="F62" s="42"/>
      <c r="G62" s="43"/>
    </row>
    <row r="63" spans="2:7" x14ac:dyDescent="0.35">
      <c r="B63" s="18"/>
      <c r="C63" s="24" t="s">
        <v>102</v>
      </c>
      <c r="D63" s="19">
        <v>1.8</v>
      </c>
      <c r="E63" s="20" t="s">
        <v>57</v>
      </c>
      <c r="F63" s="42">
        <v>0</v>
      </c>
      <c r="G63" s="43">
        <f t="shared" ref="G63:G64" si="19">D63*F63</f>
        <v>0</v>
      </c>
    </row>
    <row r="64" spans="2:7" x14ac:dyDescent="0.35">
      <c r="B64" s="18"/>
      <c r="C64" s="24" t="s">
        <v>107</v>
      </c>
      <c r="D64" s="19">
        <v>12</v>
      </c>
      <c r="E64" s="20" t="s">
        <v>103</v>
      </c>
      <c r="F64" s="42">
        <v>0</v>
      </c>
      <c r="G64" s="43">
        <f t="shared" si="19"/>
        <v>0</v>
      </c>
    </row>
    <row r="65" spans="2:7" x14ac:dyDescent="0.35">
      <c r="B65" s="25">
        <f>B59+0.013</f>
        <v>6.0429999999999993</v>
      </c>
      <c r="C65" s="31" t="s">
        <v>110</v>
      </c>
      <c r="D65" s="19">
        <v>9</v>
      </c>
      <c r="E65" s="20" t="s">
        <v>111</v>
      </c>
      <c r="F65" s="42">
        <v>0</v>
      </c>
      <c r="G65" s="43">
        <f t="shared" si="18"/>
        <v>0</v>
      </c>
    </row>
    <row r="66" spans="2:7" x14ac:dyDescent="0.35">
      <c r="B66" s="25">
        <f>B65+0.013</f>
        <v>6.0559999999999992</v>
      </c>
      <c r="C66" s="31" t="s">
        <v>109</v>
      </c>
      <c r="D66" s="19">
        <v>1</v>
      </c>
      <c r="E66" s="20" t="s">
        <v>4</v>
      </c>
      <c r="F66" s="42">
        <v>0</v>
      </c>
      <c r="G66" s="43">
        <f t="shared" si="17"/>
        <v>0</v>
      </c>
    </row>
    <row r="67" spans="2:7" x14ac:dyDescent="0.35">
      <c r="B67" s="25"/>
      <c r="C67" s="31"/>
      <c r="D67" s="19"/>
      <c r="E67" s="20"/>
      <c r="F67" s="40"/>
      <c r="G67" s="21"/>
    </row>
    <row r="68" spans="2:7" x14ac:dyDescent="0.35">
      <c r="B68" s="23">
        <v>7</v>
      </c>
      <c r="C68" s="13" t="s">
        <v>113</v>
      </c>
      <c r="D68" s="10"/>
      <c r="E68" s="11"/>
      <c r="F68" s="12"/>
      <c r="G68" s="17">
        <f>SUBTOTAL(9,G69:G80)</f>
        <v>0</v>
      </c>
    </row>
    <row r="69" spans="2:7" x14ac:dyDescent="0.35">
      <c r="B69" s="18">
        <f>B68+0.01</f>
        <v>7.01</v>
      </c>
      <c r="C69" s="24" t="s">
        <v>116</v>
      </c>
      <c r="D69" s="19">
        <v>2</v>
      </c>
      <c r="E69" s="20" t="s">
        <v>111</v>
      </c>
      <c r="F69" s="42">
        <v>0</v>
      </c>
      <c r="G69" s="43">
        <f>D69*F69</f>
        <v>0</v>
      </c>
    </row>
    <row r="70" spans="2:7" x14ac:dyDescent="0.35">
      <c r="B70" s="18">
        <f>B69+0.01</f>
        <v>7.02</v>
      </c>
      <c r="C70" s="24" t="s">
        <v>126</v>
      </c>
      <c r="D70" s="19">
        <v>2</v>
      </c>
      <c r="E70" s="20" t="s">
        <v>111</v>
      </c>
      <c r="F70" s="42">
        <v>0</v>
      </c>
      <c r="G70" s="43">
        <f>D70*F70</f>
        <v>0</v>
      </c>
    </row>
    <row r="71" spans="2:7" x14ac:dyDescent="0.35">
      <c r="B71" s="18">
        <f>B70+0.01</f>
        <v>7.0299999999999994</v>
      </c>
      <c r="C71" s="24" t="s">
        <v>117</v>
      </c>
      <c r="D71" s="19"/>
      <c r="E71" s="20"/>
      <c r="F71" s="42"/>
      <c r="G71" s="43"/>
    </row>
    <row r="72" spans="2:7" x14ac:dyDescent="0.35">
      <c r="B72" s="18"/>
      <c r="C72" s="24" t="s">
        <v>102</v>
      </c>
      <c r="D72" s="19">
        <v>1.5</v>
      </c>
      <c r="E72" s="20" t="s">
        <v>57</v>
      </c>
      <c r="F72" s="42">
        <v>0</v>
      </c>
      <c r="G72" s="43">
        <f t="shared" ref="G72:G73" si="20">D72*F72</f>
        <v>0</v>
      </c>
    </row>
    <row r="73" spans="2:7" x14ac:dyDescent="0.35">
      <c r="B73" s="18"/>
      <c r="C73" s="24" t="s">
        <v>118</v>
      </c>
      <c r="D73" s="19">
        <v>1</v>
      </c>
      <c r="E73" s="20" t="s">
        <v>4</v>
      </c>
      <c r="F73" s="42">
        <v>0</v>
      </c>
      <c r="G73" s="43">
        <f t="shared" si="20"/>
        <v>0</v>
      </c>
    </row>
    <row r="74" spans="2:7" ht="29" x14ac:dyDescent="0.35">
      <c r="B74" s="25">
        <f>B71+0.013</f>
        <v>7.0429999999999993</v>
      </c>
      <c r="C74" s="32" t="s">
        <v>119</v>
      </c>
      <c r="D74" s="19">
        <v>1</v>
      </c>
      <c r="E74" s="20" t="s">
        <v>4</v>
      </c>
      <c r="F74" s="42">
        <v>0</v>
      </c>
      <c r="G74" s="43">
        <f t="shared" ref="G74:G79" si="21">D74*F74</f>
        <v>0</v>
      </c>
    </row>
    <row r="75" spans="2:7" x14ac:dyDescent="0.35">
      <c r="B75" s="25">
        <f>B74+0.01</f>
        <v>7.052999999999999</v>
      </c>
      <c r="C75" s="24" t="s">
        <v>123</v>
      </c>
      <c r="D75" s="19"/>
      <c r="E75" s="20"/>
      <c r="F75" s="42"/>
      <c r="G75" s="43"/>
    </row>
    <row r="76" spans="2:7" x14ac:dyDescent="0.35">
      <c r="B76" s="18"/>
      <c r="C76" s="24" t="s">
        <v>102</v>
      </c>
      <c r="D76" s="19">
        <v>0.8</v>
      </c>
      <c r="E76" s="20" t="s">
        <v>57</v>
      </c>
      <c r="F76" s="42">
        <v>0</v>
      </c>
      <c r="G76" s="43">
        <f t="shared" ref="G76:G78" si="22">D76*F76</f>
        <v>0</v>
      </c>
    </row>
    <row r="77" spans="2:7" x14ac:dyDescent="0.35">
      <c r="B77" s="18"/>
      <c r="C77" s="24" t="s">
        <v>131</v>
      </c>
      <c r="D77" s="19">
        <v>6</v>
      </c>
      <c r="E77" s="20" t="s">
        <v>103</v>
      </c>
      <c r="F77" s="42">
        <v>0</v>
      </c>
      <c r="G77" s="43">
        <f t="shared" si="22"/>
        <v>0</v>
      </c>
    </row>
    <row r="78" spans="2:7" ht="29" x14ac:dyDescent="0.35">
      <c r="B78" s="25">
        <f>B75+0.01</f>
        <v>7.0629999999999988</v>
      </c>
      <c r="C78" s="32" t="s">
        <v>124</v>
      </c>
      <c r="D78" s="19">
        <v>25</v>
      </c>
      <c r="E78" s="20" t="s">
        <v>85</v>
      </c>
      <c r="F78" s="42">
        <v>0</v>
      </c>
      <c r="G78" s="43">
        <f t="shared" si="22"/>
        <v>0</v>
      </c>
    </row>
    <row r="79" spans="2:7" x14ac:dyDescent="0.35">
      <c r="B79" s="25">
        <f>B78+0.01</f>
        <v>7.0729999999999986</v>
      </c>
      <c r="C79" s="31" t="s">
        <v>130</v>
      </c>
      <c r="D79" s="19">
        <v>1</v>
      </c>
      <c r="E79" s="20" t="s">
        <v>4</v>
      </c>
      <c r="F79" s="42">
        <v>0</v>
      </c>
      <c r="G79" s="43">
        <f t="shared" si="21"/>
        <v>0</v>
      </c>
    </row>
    <row r="80" spans="2:7" x14ac:dyDescent="0.35">
      <c r="B80" s="25"/>
      <c r="C80" s="31"/>
      <c r="D80" s="19"/>
      <c r="E80" s="20"/>
      <c r="F80" s="40"/>
      <c r="G80" s="21"/>
    </row>
    <row r="81" spans="2:7" x14ac:dyDescent="0.35">
      <c r="B81" s="23">
        <v>7</v>
      </c>
      <c r="C81" s="13" t="s">
        <v>120</v>
      </c>
      <c r="D81" s="10"/>
      <c r="E81" s="11"/>
      <c r="F81" s="12"/>
      <c r="G81" s="17">
        <f>SUBTOTAL(9,G82:G88)</f>
        <v>0</v>
      </c>
    </row>
    <row r="82" spans="2:7" x14ac:dyDescent="0.35">
      <c r="B82" s="18">
        <f>B81+0.01</f>
        <v>7.01</v>
      </c>
      <c r="C82" s="24" t="s">
        <v>121</v>
      </c>
      <c r="D82" s="19">
        <v>1</v>
      </c>
      <c r="E82" s="20" t="s">
        <v>111</v>
      </c>
      <c r="F82" s="42">
        <v>0</v>
      </c>
      <c r="G82" s="43">
        <f>D82*F82</f>
        <v>0</v>
      </c>
    </row>
    <row r="83" spans="2:7" x14ac:dyDescent="0.35">
      <c r="B83" s="18">
        <f>B82+0.01</f>
        <v>7.02</v>
      </c>
      <c r="C83" s="24" t="s">
        <v>122</v>
      </c>
      <c r="D83" s="19">
        <v>1</v>
      </c>
      <c r="E83" s="20" t="s">
        <v>111</v>
      </c>
      <c r="F83" s="42">
        <v>0</v>
      </c>
      <c r="G83" s="43">
        <f>D83*F83</f>
        <v>0</v>
      </c>
    </row>
    <row r="84" spans="2:7" ht="29" x14ac:dyDescent="0.35">
      <c r="B84" s="18">
        <f t="shared" ref="B84:B87" si="23">B83+0.01</f>
        <v>7.0299999999999994</v>
      </c>
      <c r="C84" s="24" t="s">
        <v>125</v>
      </c>
      <c r="D84" s="19">
        <v>1.5</v>
      </c>
      <c r="E84" s="20" t="s">
        <v>57</v>
      </c>
      <c r="F84" s="42">
        <v>0</v>
      </c>
      <c r="G84" s="43">
        <f t="shared" ref="G84:G86" si="24">D84*F84</f>
        <v>0</v>
      </c>
    </row>
    <row r="85" spans="2:7" ht="29" x14ac:dyDescent="0.35">
      <c r="B85" s="18">
        <f t="shared" si="23"/>
        <v>7.0399999999999991</v>
      </c>
      <c r="C85" s="24" t="s">
        <v>127</v>
      </c>
      <c r="D85" s="19">
        <v>2</v>
      </c>
      <c r="E85" s="20" t="s">
        <v>111</v>
      </c>
      <c r="F85" s="42">
        <v>0</v>
      </c>
      <c r="G85" s="43">
        <f t="shared" si="24"/>
        <v>0</v>
      </c>
    </row>
    <row r="86" spans="2:7" x14ac:dyDescent="0.35">
      <c r="B86" s="18">
        <f t="shared" si="23"/>
        <v>7.0499999999999989</v>
      </c>
      <c r="C86" s="24" t="s">
        <v>128</v>
      </c>
      <c r="D86" s="19">
        <v>1</v>
      </c>
      <c r="E86" s="20" t="s">
        <v>4</v>
      </c>
      <c r="F86" s="42">
        <v>0</v>
      </c>
      <c r="G86" s="43">
        <f t="shared" si="24"/>
        <v>0</v>
      </c>
    </row>
    <row r="87" spans="2:7" x14ac:dyDescent="0.35">
      <c r="B87" s="18">
        <f t="shared" si="23"/>
        <v>7.0599999999999987</v>
      </c>
      <c r="C87" s="31" t="s">
        <v>129</v>
      </c>
      <c r="D87" s="19">
        <v>1</v>
      </c>
      <c r="E87" s="20" t="s">
        <v>4</v>
      </c>
      <c r="F87" s="42">
        <v>0</v>
      </c>
      <c r="G87" s="43">
        <f t="shared" ref="G87" si="25">D87*F87</f>
        <v>0</v>
      </c>
    </row>
    <row r="88" spans="2:7" x14ac:dyDescent="0.35">
      <c r="B88" s="25"/>
      <c r="C88" s="31"/>
      <c r="D88" s="19"/>
      <c r="E88" s="20"/>
      <c r="F88" s="40"/>
      <c r="G88" s="21"/>
    </row>
    <row r="89" spans="2:7" x14ac:dyDescent="0.35">
      <c r="B89" s="16">
        <v>16</v>
      </c>
      <c r="C89" s="13" t="s">
        <v>6</v>
      </c>
      <c r="D89" s="10"/>
      <c r="E89" s="11"/>
      <c r="F89" s="12"/>
      <c r="G89" s="17">
        <f>SUBTOTAL(9,G90:G99)</f>
        <v>0</v>
      </c>
    </row>
    <row r="90" spans="2:7" ht="29" x14ac:dyDescent="0.35">
      <c r="B90" s="59">
        <v>16.010000000000002</v>
      </c>
      <c r="C90" s="33" t="s">
        <v>64</v>
      </c>
      <c r="D90" s="55">
        <v>1</v>
      </c>
      <c r="E90" s="56" t="s">
        <v>4</v>
      </c>
      <c r="F90" s="57">
        <v>0</v>
      </c>
      <c r="G90" s="58">
        <f>D90*F90</f>
        <v>0</v>
      </c>
    </row>
    <row r="91" spans="2:7" x14ac:dyDescent="0.35">
      <c r="B91" s="60"/>
      <c r="C91" s="33" t="s">
        <v>69</v>
      </c>
      <c r="D91" s="55"/>
      <c r="E91" s="56"/>
      <c r="F91" s="57"/>
      <c r="G91" s="58"/>
    </row>
    <row r="92" spans="2:7" x14ac:dyDescent="0.35">
      <c r="B92" s="60"/>
      <c r="C92" s="33" t="s">
        <v>70</v>
      </c>
      <c r="D92" s="55"/>
      <c r="E92" s="56"/>
      <c r="F92" s="57"/>
      <c r="G92" s="58"/>
    </row>
    <row r="93" spans="2:7" x14ac:dyDescent="0.35">
      <c r="B93" s="60"/>
      <c r="C93" s="33" t="s">
        <v>67</v>
      </c>
      <c r="D93" s="55"/>
      <c r="E93" s="56"/>
      <c r="F93" s="57"/>
      <c r="G93" s="58"/>
    </row>
    <row r="94" spans="2:7" x14ac:dyDescent="0.35">
      <c r="B94" s="61"/>
      <c r="C94" s="33" t="s">
        <v>68</v>
      </c>
      <c r="D94" s="55"/>
      <c r="E94" s="56"/>
      <c r="F94" s="57"/>
      <c r="G94" s="58"/>
    </row>
    <row r="95" spans="2:7" x14ac:dyDescent="0.35">
      <c r="B95" s="34">
        <v>16.02</v>
      </c>
      <c r="C95" s="35" t="s">
        <v>74</v>
      </c>
      <c r="D95" s="36">
        <v>1</v>
      </c>
      <c r="E95" s="37" t="s">
        <v>4</v>
      </c>
      <c r="F95" s="45">
        <v>0</v>
      </c>
      <c r="G95" s="46">
        <f>D95*F95</f>
        <v>0</v>
      </c>
    </row>
    <row r="96" spans="2:7" x14ac:dyDescent="0.35">
      <c r="B96" s="34">
        <v>16.03</v>
      </c>
      <c r="C96" s="38" t="s">
        <v>65</v>
      </c>
      <c r="D96" s="36">
        <v>1</v>
      </c>
      <c r="E96" s="37" t="s">
        <v>4</v>
      </c>
      <c r="F96" s="45">
        <v>0</v>
      </c>
      <c r="G96" s="46">
        <f t="shared" ref="G96" si="26">D96*F96</f>
        <v>0</v>
      </c>
    </row>
    <row r="97" spans="2:7" x14ac:dyDescent="0.35">
      <c r="B97" s="34">
        <v>16.04</v>
      </c>
      <c r="C97" s="38" t="s">
        <v>66</v>
      </c>
      <c r="D97" s="36">
        <v>1</v>
      </c>
      <c r="E97" s="37" t="s">
        <v>4</v>
      </c>
      <c r="F97" s="45">
        <v>0</v>
      </c>
      <c r="G97" s="46">
        <f t="shared" ref="G97:G98" si="27">D97*F97</f>
        <v>0</v>
      </c>
    </row>
    <row r="98" spans="2:7" x14ac:dyDescent="0.35">
      <c r="B98" s="34">
        <v>16.05</v>
      </c>
      <c r="C98" s="38" t="s">
        <v>66</v>
      </c>
      <c r="D98" s="36">
        <v>1</v>
      </c>
      <c r="E98" s="37" t="s">
        <v>4</v>
      </c>
      <c r="F98" s="45">
        <v>0</v>
      </c>
      <c r="G98" s="46">
        <f t="shared" si="27"/>
        <v>0</v>
      </c>
    </row>
    <row r="99" spans="2:7" x14ac:dyDescent="0.35">
      <c r="B99" s="34">
        <v>16.059999999999999</v>
      </c>
      <c r="C99" s="38" t="s">
        <v>66</v>
      </c>
      <c r="D99" s="36">
        <v>1</v>
      </c>
      <c r="E99" s="37" t="s">
        <v>4</v>
      </c>
      <c r="F99" s="45">
        <v>0</v>
      </c>
      <c r="G99" s="46">
        <f>D99*F99</f>
        <v>0</v>
      </c>
    </row>
    <row r="100" spans="2:7" x14ac:dyDescent="0.35">
      <c r="B100" s="39"/>
      <c r="C100" s="39"/>
      <c r="D100" s="39"/>
      <c r="E100" s="39"/>
      <c r="F100" s="39"/>
      <c r="G100" s="39"/>
    </row>
    <row r="101" spans="2:7" ht="29" x14ac:dyDescent="0.35">
      <c r="B101" s="23">
        <v>17</v>
      </c>
      <c r="C101" s="13" t="s">
        <v>48</v>
      </c>
      <c r="D101" s="10"/>
      <c r="E101" s="11"/>
      <c r="F101" s="12"/>
      <c r="G101" s="17">
        <f>SUBTOTAL(9,G102:G106)</f>
        <v>0</v>
      </c>
    </row>
    <row r="102" spans="2:7" x14ac:dyDescent="0.35">
      <c r="B102" s="25">
        <v>17.010000000000002</v>
      </c>
      <c r="C102" s="31" t="s">
        <v>47</v>
      </c>
      <c r="D102" s="19">
        <v>1</v>
      </c>
      <c r="E102" s="20" t="s">
        <v>49</v>
      </c>
      <c r="F102" s="44">
        <v>0</v>
      </c>
      <c r="G102" s="43">
        <f t="shared" ref="G102" si="28">D102*F102</f>
        <v>0</v>
      </c>
    </row>
    <row r="103" spans="2:7" x14ac:dyDescent="0.35">
      <c r="B103" s="25">
        <v>17.02</v>
      </c>
      <c r="C103" s="31" t="s">
        <v>47</v>
      </c>
      <c r="D103" s="19">
        <v>1</v>
      </c>
      <c r="E103" s="20" t="s">
        <v>4</v>
      </c>
      <c r="F103" s="44">
        <v>0</v>
      </c>
      <c r="G103" s="43">
        <f t="shared" ref="G103:G106" si="29">D103*F103</f>
        <v>0</v>
      </c>
    </row>
    <row r="104" spans="2:7" x14ac:dyDescent="0.35">
      <c r="B104" s="25">
        <v>7.03</v>
      </c>
      <c r="C104" s="31" t="s">
        <v>47</v>
      </c>
      <c r="D104" s="19">
        <v>1</v>
      </c>
      <c r="E104" s="20" t="s">
        <v>4</v>
      </c>
      <c r="F104" s="44">
        <v>0</v>
      </c>
      <c r="G104" s="43">
        <f t="shared" si="29"/>
        <v>0</v>
      </c>
    </row>
    <row r="105" spans="2:7" x14ac:dyDescent="0.35">
      <c r="B105" s="25">
        <v>7.04</v>
      </c>
      <c r="C105" s="31" t="s">
        <v>47</v>
      </c>
      <c r="D105" s="19">
        <v>1</v>
      </c>
      <c r="E105" s="20" t="s">
        <v>4</v>
      </c>
      <c r="F105" s="44">
        <v>0</v>
      </c>
      <c r="G105" s="43">
        <f t="shared" si="29"/>
        <v>0</v>
      </c>
    </row>
    <row r="106" spans="2:7" x14ac:dyDescent="0.35">
      <c r="B106" s="25">
        <v>7.05</v>
      </c>
      <c r="C106" s="31" t="s">
        <v>47</v>
      </c>
      <c r="D106" s="19">
        <v>1</v>
      </c>
      <c r="E106" s="20" t="s">
        <v>4</v>
      </c>
      <c r="F106" s="44">
        <v>0</v>
      </c>
      <c r="G106" s="43">
        <f t="shared" si="29"/>
        <v>0</v>
      </c>
    </row>
    <row r="107" spans="2:7" x14ac:dyDescent="0.35">
      <c r="B107" s="26"/>
      <c r="F107" s="47"/>
      <c r="G107" s="48"/>
    </row>
    <row r="108" spans="2:7" ht="15" thickBot="1" x14ac:dyDescent="0.4">
      <c r="B108" s="27"/>
      <c r="C108" s="28" t="s">
        <v>50</v>
      </c>
      <c r="D108" s="29"/>
      <c r="E108" s="29"/>
      <c r="F108" s="29"/>
      <c r="G108" s="30">
        <f>G5+G18+G27+G43+G54+G68+G81+G89+G101</f>
        <v>0</v>
      </c>
    </row>
    <row r="109" spans="2:7" ht="15.5" thickTop="1" thickBot="1" x14ac:dyDescent="0.4">
      <c r="B109" s="27"/>
      <c r="C109" s="28" t="s">
        <v>51</v>
      </c>
      <c r="D109" s="29"/>
      <c r="E109" s="29"/>
      <c r="F109" s="29"/>
      <c r="G109" s="30">
        <f>G108*0.1</f>
        <v>0</v>
      </c>
    </row>
    <row r="110" spans="2:7" ht="15.5" thickTop="1" thickBot="1" x14ac:dyDescent="0.4">
      <c r="B110" s="27"/>
      <c r="C110" s="28" t="s">
        <v>52</v>
      </c>
      <c r="D110" s="29"/>
      <c r="E110" s="29"/>
      <c r="F110" s="29"/>
      <c r="G110" s="30">
        <f>G109+G108</f>
        <v>0</v>
      </c>
    </row>
    <row r="111" spans="2:7" ht="15" thickTop="1" x14ac:dyDescent="0.35"/>
  </sheetData>
  <mergeCells count="6">
    <mergeCell ref="B2:G3"/>
    <mergeCell ref="D90:D94"/>
    <mergeCell ref="E90:E94"/>
    <mergeCell ref="F90:F94"/>
    <mergeCell ref="G90:G94"/>
    <mergeCell ref="B90:B94"/>
  </mergeCells>
  <pageMargins left="0.7" right="0.7" top="0.75" bottom="0.75" header="0.3" footer="0.3"/>
  <pageSetup paperSize="9" scale="73" fitToHeight="0" orientation="portrait" r:id="rId1"/>
  <rowBreaks count="2" manualBreakCount="2">
    <brk id="17" min="1" max="6" man="1"/>
    <brk id="67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0A3D-3C16-494B-A85F-3EB12099F276}">
  <sheetPr>
    <pageSetUpPr fitToPage="1"/>
  </sheetPr>
  <dimension ref="B2:F27"/>
  <sheetViews>
    <sheetView tabSelected="1" view="pageBreakPreview" zoomScaleNormal="100" zoomScaleSheetLayoutView="100" workbookViewId="0">
      <selection activeCell="C5" sqref="C5:F12"/>
    </sheetView>
  </sheetViews>
  <sheetFormatPr defaultRowHeight="14.5" x14ac:dyDescent="0.35"/>
  <cols>
    <col min="2" max="2" width="44.1796875" bestFit="1" customWidth="1"/>
    <col min="3" max="3" width="17.453125" customWidth="1"/>
    <col min="4" max="4" width="15.7265625" customWidth="1"/>
    <col min="5" max="5" width="16.26953125" customWidth="1"/>
    <col min="6" max="6" width="17.81640625" customWidth="1"/>
  </cols>
  <sheetData>
    <row r="2" spans="2:6" ht="69" customHeight="1" x14ac:dyDescent="0.35">
      <c r="B2" s="63" t="s">
        <v>41</v>
      </c>
      <c r="C2" s="64"/>
      <c r="D2" s="64"/>
      <c r="E2" s="64"/>
      <c r="F2" s="64"/>
    </row>
    <row r="3" spans="2:6" ht="43.5" x14ac:dyDescent="0.35">
      <c r="B3" s="2" t="s">
        <v>8</v>
      </c>
      <c r="C3" s="2" t="s">
        <v>36</v>
      </c>
      <c r="D3" s="2" t="s">
        <v>37</v>
      </c>
      <c r="E3" s="2" t="s">
        <v>38</v>
      </c>
      <c r="F3" s="2" t="s">
        <v>39</v>
      </c>
    </row>
    <row r="4" spans="2:6" x14ac:dyDescent="0.35">
      <c r="B4" s="6" t="s">
        <v>9</v>
      </c>
      <c r="C4" s="62" t="s">
        <v>10</v>
      </c>
      <c r="D4" s="62"/>
      <c r="E4" s="62"/>
      <c r="F4" s="62"/>
    </row>
    <row r="5" spans="2:6" x14ac:dyDescent="0.35">
      <c r="B5" s="5" t="s">
        <v>11</v>
      </c>
      <c r="C5" s="7"/>
      <c r="D5" s="7"/>
      <c r="E5" s="7"/>
      <c r="F5" s="7"/>
    </row>
    <row r="6" spans="2:6" x14ac:dyDescent="0.35">
      <c r="B6" s="5" t="s">
        <v>12</v>
      </c>
      <c r="C6" s="7"/>
      <c r="D6" s="7"/>
      <c r="E6" s="7"/>
      <c r="F6" s="7"/>
    </row>
    <row r="7" spans="2:6" x14ac:dyDescent="0.35">
      <c r="B7" s="5" t="s">
        <v>13</v>
      </c>
      <c r="C7" s="7"/>
      <c r="D7" s="7"/>
      <c r="E7" s="7"/>
      <c r="F7" s="7"/>
    </row>
    <row r="8" spans="2:6" x14ac:dyDescent="0.35">
      <c r="B8" s="5" t="s">
        <v>14</v>
      </c>
      <c r="C8" s="7"/>
      <c r="D8" s="7"/>
      <c r="E8" s="7"/>
      <c r="F8" s="7"/>
    </row>
    <row r="9" spans="2:6" x14ac:dyDescent="0.35">
      <c r="B9" s="5" t="s">
        <v>15</v>
      </c>
      <c r="C9" s="7"/>
      <c r="D9" s="7"/>
      <c r="E9" s="7"/>
      <c r="F9" s="7"/>
    </row>
    <row r="10" spans="2:6" x14ac:dyDescent="0.35">
      <c r="B10" s="5" t="s">
        <v>16</v>
      </c>
      <c r="C10" s="7"/>
      <c r="D10" s="7"/>
      <c r="E10" s="7"/>
      <c r="F10" s="7"/>
    </row>
    <row r="11" spans="2:6" x14ac:dyDescent="0.35">
      <c r="B11" s="5" t="s">
        <v>17</v>
      </c>
      <c r="C11" s="7"/>
      <c r="D11" s="7"/>
      <c r="E11" s="7"/>
      <c r="F11" s="7"/>
    </row>
    <row r="12" spans="2:6" x14ac:dyDescent="0.35">
      <c r="B12" s="5" t="s">
        <v>18</v>
      </c>
      <c r="C12" s="7"/>
      <c r="D12" s="7"/>
      <c r="E12" s="7"/>
      <c r="F12" s="7"/>
    </row>
    <row r="13" spans="2:6" x14ac:dyDescent="0.35">
      <c r="B13" s="6" t="s">
        <v>19</v>
      </c>
      <c r="C13" s="62" t="s">
        <v>10</v>
      </c>
      <c r="D13" s="62"/>
      <c r="E13" s="62"/>
      <c r="F13" s="62"/>
    </row>
    <row r="14" spans="2:6" x14ac:dyDescent="0.35">
      <c r="B14" s="5" t="s">
        <v>20</v>
      </c>
      <c r="C14" s="7"/>
      <c r="D14" s="7"/>
      <c r="E14" s="7"/>
      <c r="F14" s="7"/>
    </row>
    <row r="15" spans="2:6" x14ac:dyDescent="0.35">
      <c r="B15" s="5" t="s">
        <v>21</v>
      </c>
      <c r="C15" s="7"/>
      <c r="D15" s="7"/>
      <c r="E15" s="7"/>
      <c r="F15" s="7"/>
    </row>
    <row r="16" spans="2:6" x14ac:dyDescent="0.35">
      <c r="B16" s="5" t="s">
        <v>16</v>
      </c>
      <c r="C16" s="7"/>
      <c r="D16" s="7"/>
      <c r="E16" s="7"/>
      <c r="F16" s="7"/>
    </row>
    <row r="17" spans="2:6" x14ac:dyDescent="0.35">
      <c r="B17" s="5" t="s">
        <v>17</v>
      </c>
      <c r="C17" s="7"/>
      <c r="D17" s="7"/>
      <c r="E17" s="7"/>
      <c r="F17" s="7"/>
    </row>
    <row r="18" spans="2:6" x14ac:dyDescent="0.35">
      <c r="B18" s="5" t="s">
        <v>18</v>
      </c>
      <c r="C18" s="7"/>
      <c r="D18" s="7"/>
      <c r="E18" s="7"/>
      <c r="F18" s="7"/>
    </row>
    <row r="19" spans="2:6" x14ac:dyDescent="0.35">
      <c r="B19" s="6" t="s">
        <v>22</v>
      </c>
      <c r="C19" s="62" t="s">
        <v>10</v>
      </c>
      <c r="D19" s="62"/>
      <c r="E19" s="62"/>
      <c r="F19" s="62"/>
    </row>
    <row r="20" spans="2:6" x14ac:dyDescent="0.35">
      <c r="B20" s="5" t="s">
        <v>23</v>
      </c>
      <c r="C20" s="7"/>
      <c r="D20" s="7"/>
      <c r="E20" s="7"/>
      <c r="F20" s="7"/>
    </row>
    <row r="21" spans="2:6" x14ac:dyDescent="0.35">
      <c r="B21" s="5" t="s">
        <v>24</v>
      </c>
      <c r="C21" s="7"/>
      <c r="D21" s="7"/>
      <c r="E21" s="7"/>
      <c r="F21" s="7"/>
    </row>
    <row r="22" spans="2:6" x14ac:dyDescent="0.35">
      <c r="B22" s="5" t="s">
        <v>16</v>
      </c>
      <c r="C22" s="7"/>
      <c r="D22" s="7"/>
      <c r="E22" s="7"/>
      <c r="F22" s="7"/>
    </row>
    <row r="23" spans="2:6" x14ac:dyDescent="0.35">
      <c r="B23" s="5" t="s">
        <v>17</v>
      </c>
      <c r="C23" s="7"/>
      <c r="D23" s="7"/>
      <c r="E23" s="7"/>
      <c r="F23" s="7"/>
    </row>
    <row r="24" spans="2:6" x14ac:dyDescent="0.35">
      <c r="B24" s="5" t="s">
        <v>18</v>
      </c>
      <c r="C24" s="7"/>
      <c r="D24" s="7"/>
      <c r="E24" s="7"/>
      <c r="F24" s="7"/>
    </row>
    <row r="25" spans="2:6" x14ac:dyDescent="0.35">
      <c r="B25" s="6" t="s">
        <v>25</v>
      </c>
      <c r="C25" s="62" t="s">
        <v>10</v>
      </c>
      <c r="D25" s="62"/>
      <c r="E25" s="62"/>
      <c r="F25" s="62"/>
    </row>
    <row r="26" spans="2:6" x14ac:dyDescent="0.35">
      <c r="B26" s="5" t="s">
        <v>26</v>
      </c>
      <c r="C26" s="7"/>
      <c r="D26" s="7"/>
      <c r="E26" s="7"/>
      <c r="F26" s="7"/>
    </row>
    <row r="27" spans="2:6" x14ac:dyDescent="0.35">
      <c r="B27" s="5" t="s">
        <v>27</v>
      </c>
      <c r="C27" s="7"/>
      <c r="D27" s="7"/>
      <c r="E27" s="7"/>
      <c r="F27" s="7"/>
    </row>
  </sheetData>
  <mergeCells count="5">
    <mergeCell ref="C25:F25"/>
    <mergeCell ref="B2:F2"/>
    <mergeCell ref="C4:F4"/>
    <mergeCell ref="C13:F13"/>
    <mergeCell ref="C19:F19"/>
  </mergeCells>
  <pageMargins left="0.7" right="0.7" top="0.75" bottom="0.75" header="0.3" footer="0.3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DB82-A7E9-45A7-9765-5BF57D8944B6}">
  <dimension ref="B2:F34"/>
  <sheetViews>
    <sheetView view="pageBreakPreview" zoomScale="145" zoomScaleNormal="100" zoomScaleSheetLayoutView="145" workbookViewId="0">
      <selection activeCell="E8" sqref="E8"/>
    </sheetView>
  </sheetViews>
  <sheetFormatPr defaultRowHeight="14.5" x14ac:dyDescent="0.35"/>
  <cols>
    <col min="2" max="2" width="19.54296875" customWidth="1"/>
    <col min="3" max="3" width="15.7265625" customWidth="1"/>
    <col min="4" max="4" width="17.26953125" customWidth="1"/>
    <col min="5" max="5" width="16" customWidth="1"/>
    <col min="6" max="6" width="18.26953125" customWidth="1"/>
  </cols>
  <sheetData>
    <row r="2" spans="2:6" ht="59.5" customHeight="1" x14ac:dyDescent="0.35">
      <c r="B2" s="63" t="s">
        <v>40</v>
      </c>
      <c r="C2" s="64"/>
      <c r="D2" s="64"/>
      <c r="E2" s="64"/>
      <c r="F2" s="64"/>
    </row>
    <row r="3" spans="2:6" ht="29" x14ac:dyDescent="0.35"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</row>
    <row r="4" spans="2:6" x14ac:dyDescent="0.35">
      <c r="B4" s="8" t="s">
        <v>42</v>
      </c>
      <c r="C4" s="7"/>
      <c r="D4" s="7"/>
      <c r="E4" s="7"/>
      <c r="F4" s="7"/>
    </row>
    <row r="5" spans="2:6" x14ac:dyDescent="0.35">
      <c r="B5" s="8" t="s">
        <v>43</v>
      </c>
      <c r="C5" s="7"/>
      <c r="D5" s="7"/>
      <c r="E5" s="7"/>
      <c r="F5" s="7"/>
    </row>
    <row r="6" spans="2:6" x14ac:dyDescent="0.35">
      <c r="B6" s="8" t="s">
        <v>44</v>
      </c>
      <c r="C6" s="7"/>
      <c r="D6" s="7"/>
      <c r="E6" s="7"/>
      <c r="F6" s="7"/>
    </row>
    <row r="7" spans="2:6" x14ac:dyDescent="0.35">
      <c r="B7" s="8" t="s">
        <v>45</v>
      </c>
      <c r="C7" s="7"/>
      <c r="D7" s="7"/>
      <c r="E7" s="7"/>
      <c r="F7" s="7"/>
    </row>
    <row r="8" spans="2:6" x14ac:dyDescent="0.35">
      <c r="B8" s="8" t="s">
        <v>46</v>
      </c>
      <c r="C8" s="7"/>
      <c r="D8" s="7"/>
      <c r="E8" s="7"/>
      <c r="F8" s="7"/>
    </row>
    <row r="9" spans="2:6" x14ac:dyDescent="0.35">
      <c r="B9" s="7"/>
      <c r="C9" s="7"/>
      <c r="D9" s="7"/>
      <c r="E9" s="7"/>
      <c r="F9" s="7"/>
    </row>
    <row r="10" spans="2:6" x14ac:dyDescent="0.35">
      <c r="B10" s="7"/>
      <c r="C10" s="7"/>
      <c r="D10" s="7"/>
      <c r="E10" s="7"/>
      <c r="F10" s="7"/>
    </row>
    <row r="11" spans="2:6" x14ac:dyDescent="0.35">
      <c r="B11" s="7"/>
      <c r="C11" s="7"/>
      <c r="D11" s="7"/>
      <c r="E11" s="7"/>
      <c r="F11" s="7"/>
    </row>
    <row r="12" spans="2:6" x14ac:dyDescent="0.35">
      <c r="B12" s="7"/>
      <c r="C12" s="7"/>
      <c r="D12" s="7"/>
      <c r="E12" s="7"/>
      <c r="F12" s="7"/>
    </row>
    <row r="13" spans="2:6" x14ac:dyDescent="0.35">
      <c r="B13" s="7"/>
      <c r="C13" s="7"/>
      <c r="D13" s="7"/>
      <c r="E13" s="7"/>
      <c r="F13" s="7"/>
    </row>
    <row r="14" spans="2:6" x14ac:dyDescent="0.35">
      <c r="B14" s="7"/>
      <c r="C14" s="7"/>
      <c r="D14" s="7"/>
      <c r="E14" s="7"/>
      <c r="F14" s="7"/>
    </row>
    <row r="15" spans="2:6" x14ac:dyDescent="0.35">
      <c r="B15" s="7"/>
      <c r="C15" s="7"/>
      <c r="D15" s="7"/>
      <c r="E15" s="7"/>
      <c r="F15" s="7"/>
    </row>
    <row r="16" spans="2:6" x14ac:dyDescent="0.35">
      <c r="B16" s="7"/>
      <c r="C16" s="7"/>
      <c r="D16" s="7"/>
      <c r="E16" s="7"/>
      <c r="F16" s="7"/>
    </row>
    <row r="17" spans="2:6" x14ac:dyDescent="0.35">
      <c r="B17" s="7"/>
      <c r="C17" s="7"/>
      <c r="D17" s="7"/>
      <c r="E17" s="7"/>
      <c r="F17" s="7"/>
    </row>
    <row r="18" spans="2:6" x14ac:dyDescent="0.35">
      <c r="B18" s="7"/>
      <c r="C18" s="7"/>
      <c r="D18" s="7"/>
      <c r="E18" s="7"/>
      <c r="F18" s="7"/>
    </row>
    <row r="19" spans="2:6" x14ac:dyDescent="0.35">
      <c r="B19" s="7"/>
      <c r="C19" s="7"/>
      <c r="D19" s="7"/>
      <c r="E19" s="7"/>
      <c r="F19" s="7"/>
    </row>
    <row r="20" spans="2:6" x14ac:dyDescent="0.35">
      <c r="B20" s="7"/>
      <c r="C20" s="7"/>
      <c r="D20" s="7"/>
      <c r="E20" s="7"/>
      <c r="F20" s="7"/>
    </row>
    <row r="21" spans="2:6" x14ac:dyDescent="0.35">
      <c r="B21" s="7"/>
      <c r="C21" s="7"/>
      <c r="D21" s="7"/>
      <c r="E21" s="7"/>
      <c r="F21" s="7"/>
    </row>
    <row r="22" spans="2:6" x14ac:dyDescent="0.35">
      <c r="B22" s="7"/>
      <c r="C22" s="7"/>
      <c r="D22" s="7"/>
      <c r="E22" s="7"/>
      <c r="F22" s="7"/>
    </row>
    <row r="23" spans="2:6" x14ac:dyDescent="0.35">
      <c r="B23" s="7"/>
      <c r="C23" s="7"/>
      <c r="D23" s="7"/>
      <c r="E23" s="7"/>
      <c r="F23" s="7"/>
    </row>
    <row r="24" spans="2:6" x14ac:dyDescent="0.35">
      <c r="B24" s="7"/>
      <c r="C24" s="7"/>
      <c r="D24" s="7"/>
      <c r="E24" s="7"/>
      <c r="F24" s="7"/>
    </row>
    <row r="25" spans="2:6" x14ac:dyDescent="0.35">
      <c r="B25" s="7"/>
      <c r="C25" s="7"/>
      <c r="D25" s="7"/>
      <c r="E25" s="7"/>
      <c r="F25" s="7"/>
    </row>
    <row r="26" spans="2:6" x14ac:dyDescent="0.35">
      <c r="B26" s="7"/>
      <c r="C26" s="7"/>
      <c r="D26" s="7"/>
      <c r="E26" s="7"/>
      <c r="F26" s="7"/>
    </row>
    <row r="27" spans="2:6" x14ac:dyDescent="0.35">
      <c r="B27" s="7"/>
      <c r="C27" s="7"/>
      <c r="D27" s="7"/>
      <c r="E27" s="7"/>
      <c r="F27" s="7"/>
    </row>
    <row r="28" spans="2:6" x14ac:dyDescent="0.35">
      <c r="B28" s="7"/>
      <c r="C28" s="7"/>
      <c r="D28" s="7"/>
      <c r="E28" s="7"/>
      <c r="F28" s="7"/>
    </row>
    <row r="29" spans="2:6" x14ac:dyDescent="0.35">
      <c r="B29" s="7"/>
      <c r="C29" s="7"/>
      <c r="D29" s="7"/>
      <c r="E29" s="7"/>
      <c r="F29" s="7"/>
    </row>
    <row r="30" spans="2:6" x14ac:dyDescent="0.35">
      <c r="B30" s="7"/>
      <c r="C30" s="7"/>
      <c r="D30" s="7"/>
      <c r="E30" s="7"/>
      <c r="F30" s="7"/>
    </row>
    <row r="31" spans="2:6" x14ac:dyDescent="0.35">
      <c r="B31" s="7"/>
      <c r="C31" s="7"/>
      <c r="D31" s="7"/>
      <c r="E31" s="7"/>
      <c r="F31" s="7"/>
    </row>
    <row r="32" spans="2:6" x14ac:dyDescent="0.35">
      <c r="B32" s="7"/>
      <c r="C32" s="7"/>
      <c r="D32" s="7"/>
      <c r="E32" s="7"/>
      <c r="F32" s="7"/>
    </row>
    <row r="33" spans="2:6" x14ac:dyDescent="0.35">
      <c r="B33" s="7"/>
      <c r="C33" s="7"/>
      <c r="D33" s="7"/>
      <c r="E33" s="7"/>
      <c r="F33" s="7"/>
    </row>
    <row r="34" spans="2:6" x14ac:dyDescent="0.35">
      <c r="B34" s="7"/>
      <c r="C34" s="7"/>
      <c r="D34" s="7"/>
      <c r="E34" s="7"/>
      <c r="F34" s="7"/>
    </row>
  </sheetData>
  <mergeCells count="1">
    <mergeCell ref="B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Pricing Schedule</vt:lpstr>
      <vt:lpstr>Labour Rates</vt:lpstr>
      <vt:lpstr>Equipment Rates</vt:lpstr>
      <vt:lpstr>'Equipment Rates'!Print_Area</vt:lpstr>
      <vt:lpstr>'Labour Rates'!Print_Area</vt:lpstr>
      <vt:lpstr>'Pricing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Wecker</dc:creator>
  <cp:lastModifiedBy>Sajib Barua</cp:lastModifiedBy>
  <dcterms:created xsi:type="dcterms:W3CDTF">2021-06-14T03:12:06Z</dcterms:created>
  <dcterms:modified xsi:type="dcterms:W3CDTF">2024-10-16T23:46:04Z</dcterms:modified>
</cp:coreProperties>
</file>