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hrisAmos\OPC Dropbox\Banana Shire Council\REPA 24 December 2023 – 3 January 2024\Procurement\10. T2425.30 Don River Kellys Road\1. tender documents\Revised Tender Docs\V5 16 APR\"/>
    </mc:Choice>
  </mc:AlternateContent>
  <xr:revisionPtr revIDLastSave="0" documentId="13_ncr:1_{86751A3E-F87E-4F10-9E24-6415349DC4F5}" xr6:coauthVersionLast="47" xr6:coauthVersionMax="47" xr10:uidLastSave="{00000000-0000-0000-0000-000000000000}"/>
  <bookViews>
    <workbookView xWindow="57480" yWindow="-2070" windowWidth="29040" windowHeight="15720" activeTab="1" xr2:uid="{EE71B64A-ABAF-466B-8CFC-2769E7B68A30}"/>
  </bookViews>
  <sheets>
    <sheet name="Summary" sheetId="6" r:id="rId1"/>
    <sheet name="Bill of Quantities" sheetId="1" r:id="rId2"/>
  </sheets>
  <definedNames>
    <definedName name="_xlnm.Print_Area" localSheetId="1">'Bill of Quantities'!$B$2:$G$81</definedName>
    <definedName name="_xlnm.Print_Area" localSheetId="0">Summary!$A$3:$E$17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6" l="1"/>
  <c r="G80" i="1"/>
  <c r="G71" i="1"/>
  <c r="G70" i="1"/>
  <c r="G69" i="1"/>
  <c r="G68" i="1"/>
  <c r="G67" i="1"/>
  <c r="G66" i="1"/>
  <c r="G65" i="1"/>
  <c r="G64" i="1"/>
  <c r="G63" i="1"/>
  <c r="G62" i="1"/>
  <c r="G61" i="1"/>
  <c r="G59" i="1"/>
  <c r="G58" i="1"/>
  <c r="G57" i="1"/>
  <c r="G56" i="1"/>
  <c r="G55" i="1"/>
  <c r="G54" i="1"/>
  <c r="G52" i="1"/>
  <c r="G51" i="1"/>
  <c r="G47" i="1"/>
  <c r="G46" i="1"/>
  <c r="G45" i="1"/>
  <c r="G44" i="1"/>
  <c r="G39" i="1"/>
  <c r="G41" i="1"/>
  <c r="G40" i="1"/>
  <c r="G36" i="1"/>
  <c r="G35" i="1"/>
  <c r="G32" i="1"/>
  <c r="G31" i="1"/>
  <c r="G30" i="1"/>
  <c r="G28" i="1"/>
  <c r="G27" i="1"/>
  <c r="G26" i="1"/>
  <c r="G24" i="1"/>
  <c r="G23" i="1"/>
  <c r="G22" i="1"/>
  <c r="G20" i="1"/>
  <c r="G19" i="1"/>
  <c r="G18" i="1"/>
  <c r="G17" i="1"/>
  <c r="G81" i="1" l="1"/>
  <c r="D5" i="6" s="1"/>
  <c r="E5" i="6" l="1"/>
  <c r="D7" i="6"/>
  <c r="D8" i="6" s="1"/>
</calcChain>
</file>

<file path=xl/sharedStrings.xml><?xml version="1.0" encoding="utf-8"?>
<sst xmlns="http://schemas.openxmlformats.org/spreadsheetml/2006/main" count="141" uniqueCount="99">
  <si>
    <t>Description</t>
  </si>
  <si>
    <t>Item</t>
  </si>
  <si>
    <t xml:space="preserve">Any other item necessary for the completion of the Works not included above, which, in the opinion of the Tenderer, requires pricing  (Tenderer to provide details of each additional item with associated cost) </t>
  </si>
  <si>
    <t>MISCELLANEOUS</t>
  </si>
  <si>
    <t>$</t>
  </si>
  <si>
    <t>Rate</t>
  </si>
  <si>
    <t>Unit</t>
  </si>
  <si>
    <t>Qty</t>
  </si>
  <si>
    <t>LS</t>
  </si>
  <si>
    <t>Monitoring Period Watering (Provisional Quantity)</t>
  </si>
  <si>
    <t xml:space="preserve">Monitoring Period [12 weeks] </t>
  </si>
  <si>
    <t>Establishment Period Watering (Provisional Quantity)</t>
  </si>
  <si>
    <t xml:space="preserve"> Establishment Period [12 weeks]</t>
  </si>
  <si>
    <t>m²</t>
  </si>
  <si>
    <t xml:space="preserve">Ripping, cultivation, roughening </t>
  </si>
  <si>
    <t xml:space="preserve"> Installation of ameliorants to subsoil </t>
  </si>
  <si>
    <t xml:space="preserve">Harvesting of site seed material [Native species - Grass/ Shrubbery] </t>
  </si>
  <si>
    <t>m³</t>
  </si>
  <si>
    <t xml:space="preserve">Preparation of a Soil Management Plan – Construction – Form A </t>
  </si>
  <si>
    <t>LANDSCAPING</t>
  </si>
  <si>
    <t>No.</t>
  </si>
  <si>
    <t>Acceptance Testing - Anchors</t>
  </si>
  <si>
    <t>Supply and Install,  Mac-Mat-R accordance with Project Drawings. 
Including tie down trenching at crest, fixing pins along the face, Connection with Adjoining pannels</t>
  </si>
  <si>
    <t>lm</t>
  </si>
  <si>
    <t>Supply and install Horizontal Drains in accordance with Project Drawings</t>
  </si>
  <si>
    <t>Supply and Install,  Soil Nails complete in accordance with Project Drawings. Including grouting, centralisers, Nuts, Bearing Washers, and other ancillary items.</t>
  </si>
  <si>
    <t xml:space="preserve"> Production </t>
  </si>
  <si>
    <t>5.2</t>
  </si>
  <si>
    <t>Supply and Install,  Design Validation Soil Nails complete in accordance with Project Drawings. Including grouting, centralisers, Nuts, Bearing Washers, and other ancillary items.</t>
  </si>
  <si>
    <t>Design Validation</t>
  </si>
  <si>
    <t>GEOTECHNICAL WORKS</t>
  </si>
  <si>
    <t>Speed Limit Sign R4-1A (Provisional Quantity, If Ordered)</t>
  </si>
  <si>
    <t>Road Edge Guide Posts (Provisional Quantity)</t>
  </si>
  <si>
    <t>ROADWORKS</t>
  </si>
  <si>
    <t>Remove unsuitable material, dispose of on the Principal's property where directed and reinstate with acceptable materials from the Principal's property (Provisional Qty)</t>
  </si>
  <si>
    <t>Detailed excavation to meet required profile and remove spoil from Site
(Provisional Sum)</t>
  </si>
  <si>
    <t>Clear, grub and dispose of material off site as directed by the Superintendent (Provisional Qty)</t>
  </si>
  <si>
    <t>EARTHWORKS</t>
  </si>
  <si>
    <t>Implementation of Erosion and Sediment Control Plan in accordance to Item 2.01</t>
  </si>
  <si>
    <t>EROSION AND SEDIMENT CONTROL</t>
  </si>
  <si>
    <t>Site establishment and disestablishment</t>
  </si>
  <si>
    <t>Project sign and public notification</t>
  </si>
  <si>
    <t>Setting out works</t>
  </si>
  <si>
    <t>Workplace Health and Safety  Management Plan</t>
  </si>
  <si>
    <t>1.9.3</t>
  </si>
  <si>
    <t>Quality Management Plan</t>
  </si>
  <si>
    <t>1.9.2</t>
  </si>
  <si>
    <t>Traffic Management Plan</t>
  </si>
  <si>
    <t>1.9.1</t>
  </si>
  <si>
    <t>Implementation of Management Plans:</t>
  </si>
  <si>
    <t>1.8.3</t>
  </si>
  <si>
    <t>1.8.2</t>
  </si>
  <si>
    <t>1.8.1</t>
  </si>
  <si>
    <t>Development of Management Plans:</t>
  </si>
  <si>
    <t>PS</t>
  </si>
  <si>
    <t>Relocating existing services (Prov. Sum - If ordered)</t>
  </si>
  <si>
    <t>Quality Testing</t>
  </si>
  <si>
    <t>"As-built" Survey and provision of as-constructed drawings to Council format</t>
  </si>
  <si>
    <t>Audit Testing as directed by Superintendent (Prov. Sum - If ordered)</t>
  </si>
  <si>
    <t>Portable Long Service Levy</t>
  </si>
  <si>
    <t>Notifiable Project Fee</t>
  </si>
  <si>
    <t>Building and Construction Industry Fee and Levy:</t>
  </si>
  <si>
    <t>PRELIMINARIES</t>
  </si>
  <si>
    <t>BANANA SHIRE COUNCIL</t>
  </si>
  <si>
    <t>BanSC.0056</t>
  </si>
  <si>
    <t>Contract Number:</t>
  </si>
  <si>
    <t>Local Government:</t>
  </si>
  <si>
    <t>Asset Name:</t>
  </si>
  <si>
    <t>CONTRACT BILL OF QUANTITIES</t>
  </si>
  <si>
    <t>Sub:</t>
  </si>
  <si>
    <t>Locality:</t>
  </si>
  <si>
    <t>DIXALEA</t>
  </si>
  <si>
    <t>20 KELLYS ROAD</t>
  </si>
  <si>
    <t>1.10</t>
  </si>
  <si>
    <t>Set out and Establishment</t>
  </si>
  <si>
    <t>1.10.1</t>
  </si>
  <si>
    <t>1.10.2</t>
  </si>
  <si>
    <t>1.10.3</t>
  </si>
  <si>
    <r>
      <t xml:space="preserve">Development of Contractors Erosion and Sediment Control Plan in Accordance with the requirements of Legislative requirements </t>
    </r>
    <r>
      <rPr>
        <i/>
        <sz val="11"/>
        <rFont val="Arial"/>
        <family val="2"/>
      </rPr>
      <t>(Environmental Protection Act, 1994)</t>
    </r>
  </si>
  <si>
    <t>Asset Number</t>
  </si>
  <si>
    <t>Schedule</t>
  </si>
  <si>
    <t>Road Name</t>
  </si>
  <si>
    <t>Total Cost Exc GST</t>
  </si>
  <si>
    <t>Total Cost Inc GST</t>
  </si>
  <si>
    <t>A</t>
  </si>
  <si>
    <t>Total Excluding GST</t>
  </si>
  <si>
    <t>Total Including GST</t>
  </si>
  <si>
    <t>Project Name</t>
  </si>
  <si>
    <t>Amount (ex GST)</t>
  </si>
  <si>
    <t>QRA PROGRAM BanSC.0056.2324Q.REC</t>
  </si>
  <si>
    <t>KELLYS ROAD DON RIVER BANK STABILISATION</t>
  </si>
  <si>
    <t>T2425.30</t>
  </si>
  <si>
    <t xml:space="preserve">Supply, load, cart, spread and compact TMR Type 2.3  base course material (compacted volume) </t>
  </si>
  <si>
    <t>Grade and trim pavement box</t>
  </si>
  <si>
    <t>Supply all plant, labour and materials requried to install geofabric backing to rock armouring (Section A + Section B). 
Includes allowance for backing to Rock Armouring and Rock Toe</t>
  </si>
  <si>
    <t>Supply all plant, labour and materials requried to  load, cart, spread and compact Rock Armouring  &amp; Rock Toe (Section A and B)</t>
  </si>
  <si>
    <t>Supply and install Hydroseed, native species mix, spray rates in Accordance with MRTS16 and Project Drawings</t>
  </si>
  <si>
    <t>each</t>
  </si>
  <si>
    <t>Rev005 16 April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</si>
</sst>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quot;$&quot;#,##0.00"/>
  </numFmts>
  <fonts count="20" x14ac:knownFonts="1">
    <font>
      <sz val="11"/>
      <color theme="1"/>
      <name val="Aptos Narrow"/>
      <family val="2"/>
      <scheme val="minor"/>
    </font>
    <font>
      <sz val="11"/>
      <color theme="1"/>
      <name val="Aptos Narrow"/>
      <family val="2"/>
      <scheme val="minor"/>
    </font>
    <font>
      <sz val="10"/>
      <name val="Arial"/>
      <family val="2"/>
    </font>
    <font>
      <b/>
      <sz val="12"/>
      <name val="Arial"/>
      <family val="2"/>
    </font>
    <font>
      <strike/>
      <sz val="10"/>
      <name val="Arial"/>
      <family val="2"/>
    </font>
    <font>
      <sz val="11"/>
      <name val="Arial"/>
      <family val="2"/>
    </font>
    <font>
      <sz val="8"/>
      <name val="Arial"/>
      <family val="2"/>
    </font>
    <font>
      <b/>
      <sz val="12"/>
      <color theme="1"/>
      <name val="Arial"/>
      <family val="2"/>
    </font>
    <font>
      <b/>
      <sz val="16"/>
      <name val="Arial"/>
      <family val="2"/>
    </font>
    <font>
      <b/>
      <sz val="11"/>
      <color theme="1"/>
      <name val="Arial"/>
      <family val="2"/>
    </font>
    <font>
      <b/>
      <sz val="22"/>
      <color theme="1"/>
      <name val="Aptos Narrow"/>
      <family val="2"/>
      <scheme val="minor"/>
    </font>
    <font>
      <sz val="11"/>
      <color theme="1"/>
      <name val="Arial"/>
      <family val="2"/>
    </font>
    <font>
      <sz val="12"/>
      <color theme="1"/>
      <name val="Arial"/>
      <family val="2"/>
    </font>
    <font>
      <sz val="14"/>
      <color theme="1"/>
      <name val="Arial"/>
      <family val="2"/>
    </font>
    <font>
      <b/>
      <sz val="12"/>
      <color theme="0"/>
      <name val="Arial"/>
      <family val="2"/>
    </font>
    <font>
      <b/>
      <sz val="16"/>
      <color theme="1"/>
      <name val="Aptos Narrow"/>
      <family val="2"/>
      <scheme val="minor"/>
    </font>
    <font>
      <i/>
      <sz val="11"/>
      <name val="Arial"/>
      <family val="2"/>
    </font>
    <font>
      <b/>
      <sz val="12"/>
      <color theme="1"/>
      <name val="Aptos Narrow"/>
      <family val="2"/>
      <scheme val="minor"/>
    </font>
    <font>
      <sz val="16"/>
      <color rgb="FFFF0000"/>
      <name val="Aptos Narrow"/>
      <family val="2"/>
      <scheme val="minor"/>
    </font>
    <font>
      <strike/>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4376"/>
        <bgColor indexed="64"/>
      </patternFill>
    </fill>
    <fill>
      <patternFill patternType="solid">
        <fgColor rgb="FFF98D33"/>
        <bgColor indexed="64"/>
      </patternFill>
    </fill>
    <fill>
      <patternFill patternType="solid">
        <fgColor rgb="FFC1E4FF"/>
        <bgColor indexed="64"/>
      </patternFill>
    </fill>
    <fill>
      <patternFill patternType="solid">
        <fgColor rgb="FFF4B084"/>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101">
    <xf numFmtId="0" fontId="0" fillId="0" borderId="0" xfId="0"/>
    <xf numFmtId="0" fontId="1" fillId="0" borderId="0" xfId="0" applyFont="1"/>
    <xf numFmtId="0" fontId="2" fillId="0" borderId="0" xfId="0" applyFont="1"/>
    <xf numFmtId="0" fontId="0" fillId="0" borderId="0" xfId="0" applyAlignment="1">
      <alignment vertical="center"/>
    </xf>
    <xf numFmtId="0" fontId="10" fillId="0" borderId="7"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2" fillId="0" borderId="0" xfId="0" applyFont="1" applyAlignment="1">
      <alignment vertical="center"/>
    </xf>
    <xf numFmtId="0" fontId="0" fillId="0" borderId="7" xfId="0" applyBorder="1" applyAlignment="1">
      <alignment horizontal="center" vertical="center"/>
    </xf>
    <xf numFmtId="0" fontId="1" fillId="0" borderId="0" xfId="0" applyFont="1" applyAlignment="1">
      <alignment horizontal="center" vertical="center"/>
    </xf>
    <xf numFmtId="0" fontId="8" fillId="0" borderId="7" xfId="0" applyFont="1" applyBorder="1" applyAlignment="1">
      <alignment vertical="center"/>
    </xf>
    <xf numFmtId="0" fontId="3" fillId="0" borderId="0" xfId="0" applyFont="1" applyAlignment="1">
      <alignment horizontal="left" vertical="center" wrapText="1"/>
    </xf>
    <xf numFmtId="22"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left" vertical="top" wrapText="1"/>
    </xf>
    <xf numFmtId="0" fontId="0" fillId="0" borderId="0" xfId="0" applyAlignment="1">
      <alignment horizontal="center"/>
    </xf>
    <xf numFmtId="0" fontId="1" fillId="0" borderId="10" xfId="0" applyFont="1" applyBorder="1"/>
    <xf numFmtId="0" fontId="3" fillId="0" borderId="9" xfId="0" applyFont="1" applyBorder="1" applyAlignment="1">
      <alignment horizontal="right" vertical="center"/>
    </xf>
    <xf numFmtId="0" fontId="9" fillId="0" borderId="13" xfId="0" applyFont="1" applyBorder="1" applyAlignment="1">
      <alignment horizontal="right" vertical="center"/>
    </xf>
    <xf numFmtId="0" fontId="11" fillId="0" borderId="17" xfId="0" applyFont="1" applyBorder="1" applyAlignment="1">
      <alignment horizontal="right" vertical="center"/>
    </xf>
    <xf numFmtId="0" fontId="12" fillId="0" borderId="9" xfId="0" applyFont="1" applyBorder="1" applyAlignment="1">
      <alignment horizontal="right" vertical="center"/>
    </xf>
    <xf numFmtId="0" fontId="13" fillId="0" borderId="6" xfId="0" applyFont="1" applyBorder="1" applyAlignment="1">
      <alignment horizontal="right" vertical="center"/>
    </xf>
    <xf numFmtId="0" fontId="13" fillId="0" borderId="9" xfId="0" applyFont="1" applyBorder="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11" fillId="0" borderId="27" xfId="0" applyFont="1" applyBorder="1" applyAlignment="1">
      <alignment horizontal="right" vertical="center"/>
    </xf>
    <xf numFmtId="0" fontId="11" fillId="0" borderId="17" xfId="0" quotePrefix="1" applyFont="1" applyBorder="1" applyAlignment="1">
      <alignment horizontal="right" vertical="center"/>
    </xf>
    <xf numFmtId="4" fontId="14" fillId="3" borderId="5" xfId="0" applyNumberFormat="1" applyFont="1" applyFill="1" applyBorder="1" applyAlignment="1">
      <alignment horizontal="center" vertical="center" wrapText="1"/>
    </xf>
    <xf numFmtId="4" fontId="14" fillId="3" borderId="3" xfId="0" applyNumberFormat="1" applyFont="1" applyFill="1" applyBorder="1" applyAlignment="1">
      <alignment horizontal="center" vertical="center" wrapText="1"/>
    </xf>
    <xf numFmtId="0" fontId="6" fillId="4" borderId="9" xfId="0" applyFont="1" applyFill="1" applyBorder="1" applyAlignment="1">
      <alignment horizontal="right" vertical="center"/>
    </xf>
    <xf numFmtId="22" fontId="8" fillId="4" borderId="0" xfId="0" applyNumberFormat="1" applyFont="1" applyFill="1" applyAlignment="1">
      <alignment horizontal="left" vertical="top" wrapText="1"/>
    </xf>
    <xf numFmtId="0" fontId="0" fillId="4" borderId="0" xfId="0" applyFill="1" applyAlignment="1">
      <alignment horizontal="center" vertical="center"/>
    </xf>
    <xf numFmtId="0" fontId="0" fillId="4" borderId="0" xfId="0" applyFill="1" applyAlignment="1">
      <alignment horizontal="center"/>
    </xf>
    <xf numFmtId="0" fontId="0" fillId="4" borderId="10" xfId="0" applyFill="1" applyBorder="1"/>
    <xf numFmtId="0" fontId="1" fillId="5" borderId="24" xfId="0" applyFont="1" applyFill="1" applyBorder="1" applyAlignment="1">
      <alignment horizontal="right" vertical="center"/>
    </xf>
    <xf numFmtId="0" fontId="1" fillId="5" borderId="25" xfId="0" applyFont="1" applyFill="1" applyBorder="1"/>
    <xf numFmtId="0" fontId="1" fillId="5" borderId="25" xfId="0" applyFont="1" applyFill="1" applyBorder="1" applyAlignment="1">
      <alignment horizontal="center" vertical="center"/>
    </xf>
    <xf numFmtId="165" fontId="15" fillId="5" borderId="26" xfId="0" applyNumberFormat="1" applyFont="1" applyFill="1" applyBorder="1" applyAlignment="1">
      <alignment vertical="center"/>
    </xf>
    <xf numFmtId="2" fontId="5" fillId="5" borderId="1" xfId="0" applyNumberFormat="1" applyFont="1" applyFill="1" applyBorder="1" applyAlignment="1">
      <alignment horizontal="center" vertical="center" wrapText="1"/>
    </xf>
    <xf numFmtId="0" fontId="9" fillId="0" borderId="14" xfId="0" applyFont="1" applyBorder="1" applyAlignment="1">
      <alignment vertical="center"/>
    </xf>
    <xf numFmtId="0" fontId="11" fillId="0" borderId="18" xfId="0" applyFont="1" applyBorder="1" applyAlignment="1">
      <alignment vertical="center"/>
    </xf>
    <xf numFmtId="0" fontId="4" fillId="0" borderId="0" xfId="0" applyFont="1" applyAlignment="1">
      <alignment vertical="center"/>
    </xf>
    <xf numFmtId="0" fontId="5" fillId="5" borderId="11" xfId="0" applyFont="1" applyFill="1" applyBorder="1" applyAlignment="1">
      <alignment horizontal="right" vertical="center" wrapText="1"/>
    </xf>
    <xf numFmtId="0" fontId="5" fillId="5" borderId="1" xfId="0" applyFont="1" applyFill="1" applyBorder="1" applyAlignment="1">
      <alignment horizontal="left" vertical="center" wrapText="1"/>
    </xf>
    <xf numFmtId="0" fontId="11" fillId="0" borderId="28" xfId="0" applyFont="1" applyBorder="1" applyAlignment="1">
      <alignment vertical="center"/>
    </xf>
    <xf numFmtId="164" fontId="11" fillId="0" borderId="14" xfId="3" applyNumberFormat="1" applyFont="1" applyBorder="1" applyAlignment="1">
      <alignment vertical="center"/>
    </xf>
    <xf numFmtId="2" fontId="11" fillId="0" borderId="15" xfId="0" applyNumberFormat="1" applyFont="1" applyBorder="1" applyAlignment="1">
      <alignment vertical="center" wrapText="1"/>
    </xf>
    <xf numFmtId="165" fontId="11" fillId="0" borderId="14" xfId="0" applyNumberFormat="1" applyFont="1" applyBorder="1" applyAlignment="1">
      <alignment vertical="center"/>
    </xf>
    <xf numFmtId="165" fontId="11" fillId="0" borderId="16" xfId="0" applyNumberFormat="1" applyFont="1" applyBorder="1" applyAlignment="1">
      <alignment vertical="center" wrapText="1"/>
    </xf>
    <xf numFmtId="164" fontId="11" fillId="0" borderId="18" xfId="3" applyNumberFormat="1" applyFont="1" applyBorder="1" applyAlignment="1">
      <alignment vertical="center"/>
    </xf>
    <xf numFmtId="2" fontId="11" fillId="0" borderId="18" xfId="0" applyNumberFormat="1" applyFont="1" applyBorder="1" applyAlignment="1">
      <alignment vertical="center"/>
    </xf>
    <xf numFmtId="165" fontId="11" fillId="2" borderId="18" xfId="0" applyNumberFormat="1" applyFont="1" applyFill="1" applyBorder="1" applyAlignment="1">
      <alignment vertical="center"/>
    </xf>
    <xf numFmtId="165" fontId="11" fillId="2" borderId="19" xfId="0" applyNumberFormat="1" applyFont="1" applyFill="1" applyBorder="1" applyAlignment="1">
      <alignment vertical="center" wrapText="1"/>
    </xf>
    <xf numFmtId="165" fontId="11" fillId="0" borderId="18" xfId="0" applyNumberFormat="1" applyFont="1" applyBorder="1" applyAlignment="1">
      <alignment vertical="center"/>
    </xf>
    <xf numFmtId="165" fontId="11" fillId="0" borderId="19" xfId="0" applyNumberFormat="1" applyFont="1" applyBorder="1" applyAlignment="1">
      <alignment vertical="center" wrapText="1"/>
    </xf>
    <xf numFmtId="44" fontId="5" fillId="5" borderId="1" xfId="4" applyFont="1" applyFill="1" applyBorder="1" applyAlignment="1">
      <alignment horizontal="left" vertical="center" wrapText="1"/>
    </xf>
    <xf numFmtId="0" fontId="5" fillId="5" borderId="12" xfId="0" applyFont="1" applyFill="1" applyBorder="1" applyAlignment="1">
      <alignment horizontal="left" vertical="center" wrapText="1"/>
    </xf>
    <xf numFmtId="164" fontId="11" fillId="0" borderId="28" xfId="3" applyNumberFormat="1" applyFont="1" applyBorder="1" applyAlignment="1">
      <alignment vertical="center"/>
    </xf>
    <xf numFmtId="2" fontId="11" fillId="0" borderId="29" xfId="0" applyNumberFormat="1" applyFont="1" applyBorder="1" applyAlignment="1">
      <alignment vertical="center"/>
    </xf>
    <xf numFmtId="165" fontId="11" fillId="2" borderId="28" xfId="0" applyNumberFormat="1" applyFont="1" applyFill="1" applyBorder="1" applyAlignment="1">
      <alignment vertical="center"/>
    </xf>
    <xf numFmtId="165" fontId="11" fillId="2" borderId="30" xfId="0" applyNumberFormat="1" applyFont="1" applyFill="1" applyBorder="1" applyAlignment="1">
      <alignment vertical="center" wrapText="1"/>
    </xf>
    <xf numFmtId="165" fontId="11" fillId="0" borderId="1" xfId="4" applyNumberFormat="1" applyFont="1" applyBorder="1" applyAlignment="1">
      <alignment horizontal="center"/>
    </xf>
    <xf numFmtId="165" fontId="11" fillId="0" borderId="1" xfId="0" applyNumberFormat="1" applyFont="1" applyBorder="1" applyAlignment="1">
      <alignment horizontal="center"/>
    </xf>
    <xf numFmtId="44" fontId="14" fillId="3" borderId="21" xfId="1" applyFont="1" applyFill="1" applyBorder="1" applyAlignment="1">
      <alignment horizontal="center" vertical="center" wrapText="1"/>
    </xf>
    <xf numFmtId="44" fontId="14" fillId="3" borderId="23" xfId="1" applyFont="1" applyFill="1" applyBorder="1" applyAlignment="1">
      <alignment horizontal="center" vertical="center" wrapText="1"/>
    </xf>
    <xf numFmtId="0" fontId="17" fillId="6" borderId="34" xfId="0" applyFont="1" applyFill="1" applyBorder="1" applyAlignment="1">
      <alignment horizontal="center"/>
    </xf>
    <xf numFmtId="0" fontId="17" fillId="6" borderId="35"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1" xfId="0" applyFill="1" applyBorder="1" applyAlignment="1">
      <alignment horizontal="center"/>
    </xf>
    <xf numFmtId="0" fontId="11" fillId="7" borderId="18" xfId="0" applyFont="1" applyFill="1" applyBorder="1" applyAlignment="1">
      <alignment vertical="center"/>
    </xf>
    <xf numFmtId="0" fontId="18" fillId="0" borderId="10" xfId="0" applyFont="1" applyBorder="1" applyAlignment="1">
      <alignment vertical="center"/>
    </xf>
    <xf numFmtId="0" fontId="19" fillId="7" borderId="17" xfId="0" applyFont="1" applyFill="1" applyBorder="1" applyAlignment="1">
      <alignment horizontal="right" vertical="center"/>
    </xf>
    <xf numFmtId="0" fontId="19" fillId="7" borderId="18" xfId="0" applyFont="1" applyFill="1" applyBorder="1" applyAlignment="1">
      <alignment vertical="center"/>
    </xf>
    <xf numFmtId="164" fontId="19" fillId="7" borderId="18" xfId="3" applyNumberFormat="1" applyFont="1" applyFill="1" applyBorder="1" applyAlignment="1">
      <alignment vertical="center"/>
    </xf>
    <xf numFmtId="2" fontId="19" fillId="7" borderId="18" xfId="0" applyNumberFormat="1" applyFont="1" applyFill="1" applyBorder="1" applyAlignment="1">
      <alignment vertical="center"/>
    </xf>
    <xf numFmtId="165" fontId="19" fillId="7" borderId="18" xfId="0" applyNumberFormat="1" applyFont="1" applyFill="1" applyBorder="1" applyAlignment="1">
      <alignment vertical="center"/>
    </xf>
    <xf numFmtId="165" fontId="19" fillId="7" borderId="19" xfId="0" applyNumberFormat="1" applyFont="1" applyFill="1" applyBorder="1" applyAlignment="1">
      <alignment vertical="center" wrapText="1"/>
    </xf>
    <xf numFmtId="164" fontId="11" fillId="7" borderId="18" xfId="3" applyNumberFormat="1" applyFont="1" applyFill="1" applyBorder="1" applyAlignment="1">
      <alignment vertical="center"/>
    </xf>
    <xf numFmtId="0" fontId="9" fillId="6" borderId="31" xfId="0" applyFont="1" applyFill="1" applyBorder="1" applyAlignment="1">
      <alignment horizontal="center" vertical="center" wrapText="1"/>
    </xf>
    <xf numFmtId="0" fontId="9" fillId="6" borderId="32" xfId="0" applyFont="1" applyFill="1" applyBorder="1" applyAlignment="1">
      <alignment horizontal="center" vertical="center"/>
    </xf>
    <xf numFmtId="0" fontId="9" fillId="6" borderId="33" xfId="0" applyFont="1" applyFill="1" applyBorder="1" applyAlignment="1">
      <alignment horizontal="center" vertic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9" fillId="6" borderId="40" xfId="0" applyFont="1" applyFill="1" applyBorder="1" applyAlignment="1">
      <alignment horizontal="right" vertical="center"/>
    </xf>
    <xf numFmtId="0" fontId="9" fillId="6" borderId="41" xfId="0" applyFont="1" applyFill="1" applyBorder="1" applyAlignment="1">
      <alignment horizontal="right" vertical="center"/>
    </xf>
    <xf numFmtId="165" fontId="11" fillId="6" borderId="41" xfId="0" applyNumberFormat="1" applyFont="1" applyFill="1" applyBorder="1" applyAlignment="1">
      <alignment horizontal="center"/>
    </xf>
    <xf numFmtId="165" fontId="11" fillId="6" borderId="42" xfId="0" applyNumberFormat="1" applyFont="1" applyFill="1" applyBorder="1" applyAlignment="1">
      <alignment horizontal="center"/>
    </xf>
    <xf numFmtId="0" fontId="9" fillId="6" borderId="40" xfId="0" applyFont="1" applyFill="1" applyBorder="1" applyAlignment="1">
      <alignment horizontal="right"/>
    </xf>
    <xf numFmtId="0" fontId="9" fillId="6" borderId="41" xfId="0" applyFont="1" applyFill="1" applyBorder="1" applyAlignment="1">
      <alignment horizontal="right"/>
    </xf>
    <xf numFmtId="0" fontId="11" fillId="6" borderId="42" xfId="0" applyFont="1" applyFill="1" applyBorder="1" applyAlignment="1">
      <alignment horizontal="center"/>
    </xf>
    <xf numFmtId="0" fontId="14" fillId="3" borderId="20" xfId="2" applyFont="1" applyFill="1" applyBorder="1" applyAlignment="1">
      <alignment horizontal="right" vertical="center" wrapText="1"/>
    </xf>
    <xf numFmtId="0" fontId="14" fillId="3" borderId="22" xfId="2" applyFont="1" applyFill="1" applyBorder="1" applyAlignment="1">
      <alignment horizontal="right" vertical="center"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4" fontId="14" fillId="3" borderId="5" xfId="0" applyNumberFormat="1" applyFont="1" applyFill="1" applyBorder="1" applyAlignment="1">
      <alignment horizontal="center" vertical="center" wrapText="1"/>
    </xf>
    <xf numFmtId="4" fontId="14" fillId="3" borderId="3"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cellXfs>
  <cellStyles count="5">
    <cellStyle name="Comma" xfId="3" builtinId="3"/>
    <cellStyle name="Currency" xfId="4" builtinId="4"/>
    <cellStyle name="Currency 2" xfId="1" xr:uid="{AD94E15B-C72E-4870-9132-AA0801A831FD}"/>
    <cellStyle name="Normal" xfId="0" builtinId="0"/>
    <cellStyle name="Normal 2" xfId="2" xr:uid="{762866A8-3547-4A8B-9AF9-96D5CF43BF05}"/>
  </cellStyles>
  <dxfs count="93">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s>
  <tableStyles count="0" defaultTableStyle="TableStyleMedium2" defaultPivotStyle="PivotStyleLight16"/>
  <colors>
    <mruColors>
      <color rgb="FFF4B084"/>
      <color rgb="FFC1E4FF"/>
      <color rgb="FF004376"/>
      <color rgb="FFF98D33"/>
      <color rgb="FFE97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149679</xdr:colOff>
      <xdr:row>1</xdr:row>
      <xdr:rowOff>68036</xdr:rowOff>
    </xdr:from>
    <xdr:to>
      <xdr:col>6</xdr:col>
      <xdr:colOff>2229125</xdr:colOff>
      <xdr:row>4</xdr:row>
      <xdr:rowOff>55611</xdr:rowOff>
    </xdr:to>
    <xdr:pic>
      <xdr:nvPicPr>
        <xdr:cNvPr id="164" name="Picture 163">
          <a:extLst>
            <a:ext uri="{FF2B5EF4-FFF2-40B4-BE49-F238E27FC236}">
              <a16:creationId xmlns:a16="http://schemas.microsoft.com/office/drawing/2014/main" id="{4025C3FD-2A7B-3C67-A116-78135CC792C4}"/>
            </a:ext>
          </a:extLst>
        </xdr:cNvPr>
        <xdr:cNvPicPr>
          <a:picLocks noChangeAspect="1"/>
        </xdr:cNvPicPr>
      </xdr:nvPicPr>
      <xdr:blipFill>
        <a:blip xmlns:r="http://schemas.openxmlformats.org/officeDocument/2006/relationships" r:embed="rId1"/>
        <a:stretch>
          <a:fillRect/>
        </a:stretch>
      </xdr:blipFill>
      <xdr:spPr>
        <a:xfrm>
          <a:off x="18669000" y="258536"/>
          <a:ext cx="3168290" cy="1085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BB0C-C0EC-41CD-9B29-ED3EDE20E6DA}">
  <sheetPr>
    <tabColor rgb="FFC00000"/>
    <pageSetUpPr fitToPage="1"/>
  </sheetPr>
  <dimension ref="A2:E8"/>
  <sheetViews>
    <sheetView view="pageBreakPreview" zoomScaleNormal="100" zoomScaleSheetLayoutView="100" workbookViewId="0">
      <selection activeCell="G21" sqref="G21"/>
    </sheetView>
  </sheetViews>
  <sheetFormatPr defaultRowHeight="14.4" x14ac:dyDescent="0.3"/>
  <cols>
    <col min="1" max="1" width="14.44140625" bestFit="1" customWidth="1"/>
    <col min="2" max="2" width="9.5546875" bestFit="1" customWidth="1"/>
    <col min="3" max="3" width="44.6640625" customWidth="1"/>
    <col min="4" max="4" width="22.33203125" bestFit="1" customWidth="1"/>
    <col min="5" max="5" width="21.33203125" bestFit="1" customWidth="1"/>
  </cols>
  <sheetData>
    <row r="2" spans="1:5" ht="15" thickBot="1" x14ac:dyDescent="0.35"/>
    <row r="3" spans="1:5" ht="15" thickBot="1" x14ac:dyDescent="0.35">
      <c r="A3" s="80" t="s">
        <v>89</v>
      </c>
      <c r="B3" s="81"/>
      <c r="C3" s="81"/>
      <c r="D3" s="81"/>
      <c r="E3" s="82"/>
    </row>
    <row r="4" spans="1:5" ht="15.6" x14ac:dyDescent="0.3">
      <c r="A4" s="66" t="s">
        <v>79</v>
      </c>
      <c r="B4" s="67" t="s">
        <v>80</v>
      </c>
      <c r="C4" s="67" t="s">
        <v>81</v>
      </c>
      <c r="D4" s="68" t="s">
        <v>82</v>
      </c>
      <c r="E4" s="69" t="s">
        <v>83</v>
      </c>
    </row>
    <row r="5" spans="1:5" x14ac:dyDescent="0.3">
      <c r="A5" s="70"/>
      <c r="B5" s="70" t="s">
        <v>84</v>
      </c>
      <c r="C5" s="70" t="str">
        <f>+'Bill of Quantities'!C2</f>
        <v>KELLYS ROAD DON RIVER BANK STABILISATION</v>
      </c>
      <c r="D5" s="62">
        <f>+'Bill of Quantities'!G81</f>
        <v>0</v>
      </c>
      <c r="E5" s="63">
        <f>D5*1.1</f>
        <v>0</v>
      </c>
    </row>
    <row r="6" spans="1:5" ht="15" thickBot="1" x14ac:dyDescent="0.35">
      <c r="A6" s="83"/>
      <c r="B6" s="84"/>
      <c r="C6" s="84"/>
      <c r="D6" s="84"/>
      <c r="E6" s="85"/>
    </row>
    <row r="7" spans="1:5" ht="15" thickBot="1" x14ac:dyDescent="0.35">
      <c r="A7" s="86" t="s">
        <v>85</v>
      </c>
      <c r="B7" s="87"/>
      <c r="C7" s="87"/>
      <c r="D7" s="88">
        <f>SUM(D5:D6)</f>
        <v>0</v>
      </c>
      <c r="E7" s="89"/>
    </row>
    <row r="8" spans="1:5" ht="15" thickBot="1" x14ac:dyDescent="0.35">
      <c r="A8" s="90" t="s">
        <v>86</v>
      </c>
      <c r="B8" s="91"/>
      <c r="C8" s="91"/>
      <c r="D8" s="88">
        <f>D7*1.1</f>
        <v>0</v>
      </c>
      <c r="E8" s="92"/>
    </row>
  </sheetData>
  <mergeCells count="6">
    <mergeCell ref="A3:E3"/>
    <mergeCell ref="A6:E6"/>
    <mergeCell ref="A7:C7"/>
    <mergeCell ref="D7:E7"/>
    <mergeCell ref="A8:C8"/>
    <mergeCell ref="D8:E8"/>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9425-AE9C-4559-BEDA-7971886935B2}">
  <sheetPr>
    <pageSetUpPr fitToPage="1"/>
  </sheetPr>
  <dimension ref="B1:G81"/>
  <sheetViews>
    <sheetView showGridLines="0" tabSelected="1" zoomScale="70" zoomScaleNormal="70" zoomScaleSheetLayoutView="85" workbookViewId="0">
      <selection activeCell="C7" sqref="C7"/>
    </sheetView>
  </sheetViews>
  <sheetFormatPr defaultColWidth="9.33203125" defaultRowHeight="14.4" x14ac:dyDescent="0.3"/>
  <cols>
    <col min="1" max="1" width="9.33203125" style="1"/>
    <col min="2" max="2" width="25.6640625" style="25" customWidth="1"/>
    <col min="3" max="3" width="212.33203125" style="1" customWidth="1"/>
    <col min="4" max="4" width="13.6640625" style="10" customWidth="1"/>
    <col min="5" max="5" width="11.33203125" style="1" bestFit="1" customWidth="1"/>
    <col min="6" max="6" width="16" style="1" customWidth="1"/>
    <col min="7" max="7" width="35.44140625" style="1" customWidth="1"/>
    <col min="8" max="16384" width="9.33203125" style="1"/>
  </cols>
  <sheetData>
    <row r="1" spans="2:7" ht="15" thickBot="1" x14ac:dyDescent="0.35"/>
    <row r="2" spans="2:7" s="3" customFormat="1" ht="28.95" customHeight="1" x14ac:dyDescent="0.3">
      <c r="B2" s="22" t="s">
        <v>87</v>
      </c>
      <c r="C2" s="11" t="s">
        <v>90</v>
      </c>
      <c r="D2" s="9"/>
      <c r="E2" s="4"/>
      <c r="F2" s="5"/>
      <c r="G2" s="6"/>
    </row>
    <row r="3" spans="2:7" s="3" customFormat="1" ht="28.95" customHeight="1" x14ac:dyDescent="0.3">
      <c r="B3" s="23" t="s">
        <v>65</v>
      </c>
      <c r="C3" s="12" t="s">
        <v>91</v>
      </c>
      <c r="D3" s="13"/>
      <c r="E3" s="14"/>
      <c r="G3" s="7"/>
    </row>
    <row r="4" spans="2:7" s="3" customFormat="1" ht="28.95" customHeight="1" x14ac:dyDescent="0.3">
      <c r="B4" s="23" t="s">
        <v>66</v>
      </c>
      <c r="C4" s="24" t="s">
        <v>63</v>
      </c>
      <c r="D4" s="13"/>
      <c r="E4" s="14"/>
      <c r="G4" s="7"/>
    </row>
    <row r="5" spans="2:7" s="3" customFormat="1" ht="28.95" customHeight="1" x14ac:dyDescent="0.3">
      <c r="B5" s="23" t="s">
        <v>67</v>
      </c>
      <c r="C5" s="24" t="s">
        <v>72</v>
      </c>
      <c r="D5" s="14"/>
      <c r="E5" s="14"/>
      <c r="G5" s="7"/>
    </row>
    <row r="6" spans="2:7" s="3" customFormat="1" ht="28.95" customHeight="1" x14ac:dyDescent="0.3">
      <c r="B6" s="23" t="s">
        <v>70</v>
      </c>
      <c r="C6" s="24" t="s">
        <v>71</v>
      </c>
      <c r="D6" s="14"/>
      <c r="E6" s="14"/>
      <c r="G6" s="7"/>
    </row>
    <row r="7" spans="2:7" s="3" customFormat="1" ht="28.95" customHeight="1" x14ac:dyDescent="0.3">
      <c r="B7" s="23" t="s">
        <v>69</v>
      </c>
      <c r="C7" s="12" t="s">
        <v>64</v>
      </c>
      <c r="D7" s="14"/>
      <c r="E7" s="14"/>
      <c r="G7" s="72" t="s">
        <v>98</v>
      </c>
    </row>
    <row r="8" spans="2:7" s="3" customFormat="1" ht="9" customHeight="1" x14ac:dyDescent="0.3">
      <c r="B8" s="21"/>
      <c r="C8" s="12"/>
      <c r="D8" s="13"/>
      <c r="E8" s="14"/>
      <c r="F8" s="14"/>
      <c r="G8" s="7"/>
    </row>
    <row r="9" spans="2:7" customFormat="1" ht="24" customHeight="1" x14ac:dyDescent="0.3">
      <c r="B9" s="30"/>
      <c r="C9" s="31" t="s">
        <v>68</v>
      </c>
      <c r="D9" s="32"/>
      <c r="E9" s="33"/>
      <c r="F9" s="33"/>
      <c r="G9" s="34"/>
    </row>
    <row r="10" spans="2:7" customFormat="1" ht="15.6" x14ac:dyDescent="0.3">
      <c r="B10" s="18"/>
      <c r="C10" s="15"/>
      <c r="D10" s="14"/>
      <c r="E10" s="1"/>
      <c r="F10" s="16"/>
      <c r="G10" s="17"/>
    </row>
    <row r="11" spans="2:7" s="2" customFormat="1" ht="15" customHeight="1" x14ac:dyDescent="0.25">
      <c r="B11" s="93" t="s">
        <v>1</v>
      </c>
      <c r="C11" s="95" t="s">
        <v>0</v>
      </c>
      <c r="D11" s="99" t="s">
        <v>6</v>
      </c>
      <c r="E11" s="97" t="s">
        <v>7</v>
      </c>
      <c r="F11" s="28" t="s">
        <v>5</v>
      </c>
      <c r="G11" s="64" t="s">
        <v>88</v>
      </c>
    </row>
    <row r="12" spans="2:7" s="2" customFormat="1" ht="15" customHeight="1" x14ac:dyDescent="0.25">
      <c r="B12" s="94"/>
      <c r="C12" s="96"/>
      <c r="D12" s="100"/>
      <c r="E12" s="98"/>
      <c r="F12" s="29" t="s">
        <v>4</v>
      </c>
      <c r="G12" s="65" t="s">
        <v>4</v>
      </c>
    </row>
    <row r="13" spans="2:7" s="8" customFormat="1" ht="19.95" customHeight="1" x14ac:dyDescent="0.3">
      <c r="B13" s="19">
        <v>1</v>
      </c>
      <c r="C13" s="40" t="s">
        <v>62</v>
      </c>
      <c r="D13" s="46"/>
      <c r="E13" s="47"/>
      <c r="F13" s="48"/>
      <c r="G13" s="49"/>
    </row>
    <row r="14" spans="2:7" s="8" customFormat="1" ht="19.95" customHeight="1" x14ac:dyDescent="0.3">
      <c r="B14" s="73">
        <v>1.1000000000000001</v>
      </c>
      <c r="C14" s="74" t="s">
        <v>61</v>
      </c>
      <c r="D14" s="75"/>
      <c r="E14" s="76"/>
      <c r="F14" s="77"/>
      <c r="G14" s="78"/>
    </row>
    <row r="15" spans="2:7" s="8" customFormat="1" ht="19.95" customHeight="1" x14ac:dyDescent="0.3">
      <c r="B15" s="73">
        <v>1.2</v>
      </c>
      <c r="C15" s="74" t="s">
        <v>60</v>
      </c>
      <c r="D15" s="75" t="s">
        <v>1</v>
      </c>
      <c r="E15" s="76">
        <v>0</v>
      </c>
      <c r="F15" s="77"/>
      <c r="G15" s="78"/>
    </row>
    <row r="16" spans="2:7" s="8" customFormat="1" ht="19.95" customHeight="1" x14ac:dyDescent="0.3">
      <c r="B16" s="73">
        <v>1.3</v>
      </c>
      <c r="C16" s="74" t="s">
        <v>59</v>
      </c>
      <c r="D16" s="75" t="s">
        <v>1</v>
      </c>
      <c r="E16" s="76">
        <v>0</v>
      </c>
      <c r="F16" s="77"/>
      <c r="G16" s="78"/>
    </row>
    <row r="17" spans="2:7" s="8" customFormat="1" ht="19.95" customHeight="1" x14ac:dyDescent="0.3">
      <c r="B17" s="20">
        <v>1.4</v>
      </c>
      <c r="C17" s="41" t="s">
        <v>58</v>
      </c>
      <c r="D17" s="50" t="s">
        <v>54</v>
      </c>
      <c r="E17" s="51">
        <v>1</v>
      </c>
      <c r="F17" s="54"/>
      <c r="G17" s="55">
        <f t="shared" ref="G17:G20" si="0">+E17*F17</f>
        <v>0</v>
      </c>
    </row>
    <row r="18" spans="2:7" s="8" customFormat="1" ht="19.95" customHeight="1" x14ac:dyDescent="0.3">
      <c r="B18" s="20">
        <v>1.5</v>
      </c>
      <c r="C18" s="41" t="s">
        <v>57</v>
      </c>
      <c r="D18" s="50" t="s">
        <v>1</v>
      </c>
      <c r="E18" s="51">
        <v>1</v>
      </c>
      <c r="F18" s="52"/>
      <c r="G18" s="53">
        <f t="shared" si="0"/>
        <v>0</v>
      </c>
    </row>
    <row r="19" spans="2:7" s="42" customFormat="1" ht="19.95" customHeight="1" x14ac:dyDescent="0.3">
      <c r="B19" s="20">
        <v>1.6</v>
      </c>
      <c r="C19" s="41" t="s">
        <v>56</v>
      </c>
      <c r="D19" s="50" t="s">
        <v>1</v>
      </c>
      <c r="E19" s="51">
        <v>1</v>
      </c>
      <c r="F19" s="54"/>
      <c r="G19" s="55">
        <f t="shared" si="0"/>
        <v>0</v>
      </c>
    </row>
    <row r="20" spans="2:7" s="42" customFormat="1" ht="19.95" customHeight="1" x14ac:dyDescent="0.3">
      <c r="B20" s="20">
        <v>1.7</v>
      </c>
      <c r="C20" s="41" t="s">
        <v>55</v>
      </c>
      <c r="D20" s="50" t="s">
        <v>54</v>
      </c>
      <c r="E20" s="51">
        <v>1</v>
      </c>
      <c r="F20" s="52"/>
      <c r="G20" s="53">
        <f t="shared" si="0"/>
        <v>0</v>
      </c>
    </row>
    <row r="21" spans="2:7" s="8" customFormat="1" ht="19.95" customHeight="1" x14ac:dyDescent="0.3">
      <c r="B21" s="43">
        <v>1.8</v>
      </c>
      <c r="C21" s="44" t="s">
        <v>53</v>
      </c>
      <c r="D21" s="44"/>
      <c r="E21" s="39"/>
      <c r="F21" s="56"/>
      <c r="G21" s="57"/>
    </row>
    <row r="22" spans="2:7" s="42" customFormat="1" ht="19.95" customHeight="1" x14ac:dyDescent="0.3">
      <c r="B22" s="20" t="s">
        <v>52</v>
      </c>
      <c r="C22" s="41" t="s">
        <v>47</v>
      </c>
      <c r="D22" s="50" t="s">
        <v>1</v>
      </c>
      <c r="E22" s="51">
        <v>1</v>
      </c>
      <c r="F22" s="52"/>
      <c r="G22" s="53">
        <f t="shared" ref="G22:G24" si="1">+E22*F22</f>
        <v>0</v>
      </c>
    </row>
    <row r="23" spans="2:7" s="42" customFormat="1" ht="19.95" customHeight="1" x14ac:dyDescent="0.3">
      <c r="B23" s="20" t="s">
        <v>51</v>
      </c>
      <c r="C23" s="41" t="s">
        <v>45</v>
      </c>
      <c r="D23" s="50" t="s">
        <v>1</v>
      </c>
      <c r="E23" s="51">
        <v>1</v>
      </c>
      <c r="F23" s="52"/>
      <c r="G23" s="53">
        <f t="shared" si="1"/>
        <v>0</v>
      </c>
    </row>
    <row r="24" spans="2:7" s="42" customFormat="1" ht="19.95" customHeight="1" x14ac:dyDescent="0.3">
      <c r="B24" s="20" t="s">
        <v>50</v>
      </c>
      <c r="C24" s="41" t="s">
        <v>43</v>
      </c>
      <c r="D24" s="50" t="s">
        <v>1</v>
      </c>
      <c r="E24" s="51">
        <v>1</v>
      </c>
      <c r="F24" s="52"/>
      <c r="G24" s="53">
        <f t="shared" si="1"/>
        <v>0</v>
      </c>
    </row>
    <row r="25" spans="2:7" s="8" customFormat="1" ht="19.95" customHeight="1" x14ac:dyDescent="0.3">
      <c r="B25" s="43">
        <v>1.9000000000000001</v>
      </c>
      <c r="C25" s="44" t="s">
        <v>49</v>
      </c>
      <c r="D25" s="44"/>
      <c r="E25" s="39"/>
      <c r="F25" s="56"/>
      <c r="G25" s="57"/>
    </row>
    <row r="26" spans="2:7" s="42" customFormat="1" ht="19.95" customHeight="1" x14ac:dyDescent="0.3">
      <c r="B26" s="20" t="s">
        <v>48</v>
      </c>
      <c r="C26" s="41" t="s">
        <v>47</v>
      </c>
      <c r="D26" s="50" t="s">
        <v>1</v>
      </c>
      <c r="E26" s="51">
        <v>1</v>
      </c>
      <c r="F26" s="52"/>
      <c r="G26" s="53">
        <f t="shared" ref="G26:G32" si="2">+E26*F26</f>
        <v>0</v>
      </c>
    </row>
    <row r="27" spans="2:7" s="42" customFormat="1" ht="19.95" customHeight="1" x14ac:dyDescent="0.3">
      <c r="B27" s="20" t="s">
        <v>46</v>
      </c>
      <c r="C27" s="41" t="s">
        <v>45</v>
      </c>
      <c r="D27" s="50" t="s">
        <v>1</v>
      </c>
      <c r="E27" s="51">
        <v>1</v>
      </c>
      <c r="F27" s="52"/>
      <c r="G27" s="53">
        <f t="shared" si="2"/>
        <v>0</v>
      </c>
    </row>
    <row r="28" spans="2:7" s="42" customFormat="1" ht="19.95" customHeight="1" x14ac:dyDescent="0.3">
      <c r="B28" s="20" t="s">
        <v>44</v>
      </c>
      <c r="C28" s="41" t="s">
        <v>43</v>
      </c>
      <c r="D28" s="50" t="s">
        <v>1</v>
      </c>
      <c r="E28" s="51">
        <v>1</v>
      </c>
      <c r="F28" s="52"/>
      <c r="G28" s="53">
        <f t="shared" si="2"/>
        <v>0</v>
      </c>
    </row>
    <row r="29" spans="2:7" s="8" customFormat="1" ht="19.95" customHeight="1" x14ac:dyDescent="0.3">
      <c r="B29" s="43" t="s">
        <v>73</v>
      </c>
      <c r="C29" s="44" t="s">
        <v>74</v>
      </c>
      <c r="D29" s="44"/>
      <c r="E29" s="39"/>
      <c r="F29" s="56"/>
      <c r="G29" s="57"/>
    </row>
    <row r="30" spans="2:7" s="42" customFormat="1" ht="19.95" customHeight="1" x14ac:dyDescent="0.3">
      <c r="B30" s="27" t="s">
        <v>75</v>
      </c>
      <c r="C30" s="41" t="s">
        <v>42</v>
      </c>
      <c r="D30" s="50" t="s">
        <v>1</v>
      </c>
      <c r="E30" s="51">
        <v>1</v>
      </c>
      <c r="F30" s="52"/>
      <c r="G30" s="53">
        <f t="shared" si="2"/>
        <v>0</v>
      </c>
    </row>
    <row r="31" spans="2:7" s="42" customFormat="1" ht="19.95" customHeight="1" x14ac:dyDescent="0.3">
      <c r="B31" s="20" t="s">
        <v>76</v>
      </c>
      <c r="C31" s="41" t="s">
        <v>41</v>
      </c>
      <c r="D31" s="50" t="s">
        <v>1</v>
      </c>
      <c r="E31" s="51">
        <v>1</v>
      </c>
      <c r="F31" s="52"/>
      <c r="G31" s="53">
        <f t="shared" si="2"/>
        <v>0</v>
      </c>
    </row>
    <row r="32" spans="2:7" s="42" customFormat="1" ht="19.95" customHeight="1" x14ac:dyDescent="0.3">
      <c r="B32" s="20" t="s">
        <v>77</v>
      </c>
      <c r="C32" s="41" t="s">
        <v>40</v>
      </c>
      <c r="D32" s="50" t="s">
        <v>1</v>
      </c>
      <c r="E32" s="51">
        <v>1</v>
      </c>
      <c r="F32" s="52"/>
      <c r="G32" s="53">
        <f t="shared" si="2"/>
        <v>0</v>
      </c>
    </row>
    <row r="33" spans="2:7" s="42" customFormat="1" ht="19.95" customHeight="1" x14ac:dyDescent="0.3">
      <c r="B33" s="26"/>
      <c r="C33" s="45"/>
      <c r="D33" s="58"/>
      <c r="E33" s="59"/>
      <c r="F33" s="60"/>
      <c r="G33" s="61"/>
    </row>
    <row r="34" spans="2:7" s="8" customFormat="1" ht="19.95" customHeight="1" x14ac:dyDescent="0.3">
      <c r="B34" s="19">
        <v>2</v>
      </c>
      <c r="C34" s="40" t="s">
        <v>39</v>
      </c>
      <c r="D34" s="46"/>
      <c r="E34" s="47"/>
      <c r="F34" s="48"/>
      <c r="G34" s="49"/>
    </row>
    <row r="35" spans="2:7" s="42" customFormat="1" ht="19.95" customHeight="1" x14ac:dyDescent="0.3">
      <c r="B35" s="20">
        <v>2.0099999999999998</v>
      </c>
      <c r="C35" s="41" t="s">
        <v>78</v>
      </c>
      <c r="D35" s="50" t="s">
        <v>1</v>
      </c>
      <c r="E35" s="51">
        <v>1</v>
      </c>
      <c r="F35" s="52"/>
      <c r="G35" s="53">
        <f t="shared" ref="G35:G36" si="3">+E35*F35</f>
        <v>0</v>
      </c>
    </row>
    <row r="36" spans="2:7" s="42" customFormat="1" ht="19.95" customHeight="1" x14ac:dyDescent="0.3">
      <c r="B36" s="20">
        <v>2.0199999999999996</v>
      </c>
      <c r="C36" s="41" t="s">
        <v>38</v>
      </c>
      <c r="D36" s="50" t="s">
        <v>1</v>
      </c>
      <c r="E36" s="51">
        <v>1</v>
      </c>
      <c r="F36" s="52"/>
      <c r="G36" s="53">
        <f t="shared" si="3"/>
        <v>0</v>
      </c>
    </row>
    <row r="37" spans="2:7" s="42" customFormat="1" ht="19.95" customHeight="1" x14ac:dyDescent="0.3">
      <c r="B37" s="26"/>
      <c r="C37" s="45"/>
      <c r="D37" s="58"/>
      <c r="E37" s="59"/>
      <c r="F37" s="60"/>
      <c r="G37" s="61"/>
    </row>
    <row r="38" spans="2:7" s="8" customFormat="1" ht="19.95" customHeight="1" x14ac:dyDescent="0.3">
      <c r="B38" s="19">
        <v>3</v>
      </c>
      <c r="C38" s="40" t="s">
        <v>37</v>
      </c>
      <c r="D38" s="46"/>
      <c r="E38" s="47"/>
      <c r="F38" s="48"/>
      <c r="G38" s="49"/>
    </row>
    <row r="39" spans="2:7" s="42" customFormat="1" ht="19.95" customHeight="1" x14ac:dyDescent="0.3">
      <c r="B39" s="20">
        <v>3.01</v>
      </c>
      <c r="C39" s="41" t="s">
        <v>36</v>
      </c>
      <c r="D39" s="50" t="s">
        <v>13</v>
      </c>
      <c r="E39" s="51">
        <v>1560</v>
      </c>
      <c r="F39" s="52"/>
      <c r="G39" s="53">
        <f>+E39*F39</f>
        <v>0</v>
      </c>
    </row>
    <row r="40" spans="2:7" s="42" customFormat="1" ht="19.95" customHeight="1" x14ac:dyDescent="0.3">
      <c r="B40" s="20">
        <v>3.02</v>
      </c>
      <c r="C40" s="41" t="s">
        <v>35</v>
      </c>
      <c r="D40" s="50" t="s">
        <v>17</v>
      </c>
      <c r="E40" s="51">
        <v>538.20000000000005</v>
      </c>
      <c r="F40" s="52"/>
      <c r="G40" s="53">
        <f t="shared" ref="G40:G41" si="4">+E40*F40</f>
        <v>0</v>
      </c>
    </row>
    <row r="41" spans="2:7" s="42" customFormat="1" ht="19.95" customHeight="1" x14ac:dyDescent="0.3">
      <c r="B41" s="20">
        <v>3.03</v>
      </c>
      <c r="C41" s="41" t="s">
        <v>34</v>
      </c>
      <c r="D41" s="50" t="s">
        <v>17</v>
      </c>
      <c r="E41" s="51">
        <v>53.820000000000007</v>
      </c>
      <c r="F41" s="52"/>
      <c r="G41" s="53">
        <f t="shared" si="4"/>
        <v>0</v>
      </c>
    </row>
    <row r="42" spans="2:7" s="42" customFormat="1" ht="19.95" customHeight="1" x14ac:dyDescent="0.3">
      <c r="B42" s="26"/>
      <c r="C42" s="45"/>
      <c r="D42" s="58"/>
      <c r="E42" s="59"/>
      <c r="F42" s="60"/>
      <c r="G42" s="61"/>
    </row>
    <row r="43" spans="2:7" s="8" customFormat="1" ht="19.95" customHeight="1" x14ac:dyDescent="0.3">
      <c r="B43" s="19">
        <v>4</v>
      </c>
      <c r="C43" s="40" t="s">
        <v>33</v>
      </c>
      <c r="D43" s="46"/>
      <c r="E43" s="47"/>
      <c r="F43" s="48"/>
      <c r="G43" s="49"/>
    </row>
    <row r="44" spans="2:7" s="42" customFormat="1" ht="19.95" customHeight="1" x14ac:dyDescent="0.3">
      <c r="B44" s="20">
        <v>4.01</v>
      </c>
      <c r="C44" s="41" t="s">
        <v>32</v>
      </c>
      <c r="D44" s="50" t="s">
        <v>20</v>
      </c>
      <c r="E44" s="51">
        <v>15</v>
      </c>
      <c r="F44" s="52"/>
      <c r="G44" s="53">
        <f t="shared" ref="G44:G47" si="5">+E44*F44</f>
        <v>0</v>
      </c>
    </row>
    <row r="45" spans="2:7" s="42" customFormat="1" ht="19.95" customHeight="1" x14ac:dyDescent="0.3">
      <c r="B45" s="20">
        <v>4.0199999999999996</v>
      </c>
      <c r="C45" s="41" t="s">
        <v>93</v>
      </c>
      <c r="D45" s="50" t="s">
        <v>17</v>
      </c>
      <c r="E45" s="51">
        <v>61.25</v>
      </c>
      <c r="F45" s="52"/>
      <c r="G45" s="53">
        <f t="shared" si="5"/>
        <v>0</v>
      </c>
    </row>
    <row r="46" spans="2:7" s="42" customFormat="1" ht="19.95" customHeight="1" x14ac:dyDescent="0.3">
      <c r="B46" s="20">
        <v>4.0299999999999994</v>
      </c>
      <c r="C46" s="71" t="s">
        <v>92</v>
      </c>
      <c r="D46" s="50" t="s">
        <v>17</v>
      </c>
      <c r="E46" s="51">
        <v>61.25</v>
      </c>
      <c r="F46" s="52"/>
      <c r="G46" s="53">
        <f t="shared" si="5"/>
        <v>0</v>
      </c>
    </row>
    <row r="47" spans="2:7" s="42" customFormat="1" ht="19.95" customHeight="1" x14ac:dyDescent="0.3">
      <c r="B47" s="20">
        <v>4.0399999999999991</v>
      </c>
      <c r="C47" s="41" t="s">
        <v>31</v>
      </c>
      <c r="D47" s="50" t="s">
        <v>20</v>
      </c>
      <c r="E47" s="51">
        <v>2</v>
      </c>
      <c r="F47" s="52"/>
      <c r="G47" s="53">
        <f t="shared" si="5"/>
        <v>0</v>
      </c>
    </row>
    <row r="48" spans="2:7" s="42" customFormat="1" ht="19.95" customHeight="1" x14ac:dyDescent="0.3">
      <c r="B48" s="26"/>
      <c r="C48" s="45"/>
      <c r="D48" s="58"/>
      <c r="E48" s="59"/>
      <c r="F48" s="60"/>
      <c r="G48" s="61"/>
    </row>
    <row r="49" spans="2:7" s="8" customFormat="1" ht="19.95" customHeight="1" x14ac:dyDescent="0.3">
      <c r="B49" s="19">
        <v>5</v>
      </c>
      <c r="C49" s="40" t="s">
        <v>30</v>
      </c>
      <c r="D49" s="46"/>
      <c r="E49" s="47"/>
      <c r="F49" s="48"/>
      <c r="G49" s="49"/>
    </row>
    <row r="50" spans="2:7" s="8" customFormat="1" ht="19.95" customHeight="1" x14ac:dyDescent="0.3">
      <c r="B50" s="43">
        <v>5.0999999999999996</v>
      </c>
      <c r="C50" s="44" t="s">
        <v>29</v>
      </c>
      <c r="D50" s="44"/>
      <c r="E50" s="39"/>
      <c r="F50" s="56"/>
      <c r="G50" s="57"/>
    </row>
    <row r="51" spans="2:7" s="42" customFormat="1" ht="19.95" customHeight="1" x14ac:dyDescent="0.3">
      <c r="B51" s="20">
        <v>5.1100000000000003</v>
      </c>
      <c r="C51" s="41" t="s">
        <v>28</v>
      </c>
      <c r="D51" s="79" t="s">
        <v>23</v>
      </c>
      <c r="E51" s="51">
        <v>48</v>
      </c>
      <c r="F51" s="52"/>
      <c r="G51" s="53">
        <f t="shared" ref="G51:G52" si="6">+E51*F51</f>
        <v>0</v>
      </c>
    </row>
    <row r="52" spans="2:7" s="42" customFormat="1" ht="19.95" customHeight="1" x14ac:dyDescent="0.3">
      <c r="B52" s="20">
        <v>5.12</v>
      </c>
      <c r="C52" s="41" t="s">
        <v>21</v>
      </c>
      <c r="D52" s="79" t="s">
        <v>97</v>
      </c>
      <c r="E52" s="51">
        <v>4</v>
      </c>
      <c r="F52" s="52"/>
      <c r="G52" s="53">
        <f t="shared" si="6"/>
        <v>0</v>
      </c>
    </row>
    <row r="53" spans="2:7" s="8" customFormat="1" ht="19.95" customHeight="1" x14ac:dyDescent="0.3">
      <c r="B53" s="43" t="s">
        <v>27</v>
      </c>
      <c r="C53" s="44" t="s">
        <v>26</v>
      </c>
      <c r="D53" s="44"/>
      <c r="E53" s="39"/>
      <c r="F53" s="56"/>
      <c r="G53" s="57"/>
    </row>
    <row r="54" spans="2:7" s="42" customFormat="1" ht="19.95" customHeight="1" x14ac:dyDescent="0.3">
      <c r="B54" s="20">
        <v>5.21</v>
      </c>
      <c r="C54" s="41" t="s">
        <v>25</v>
      </c>
      <c r="D54" s="50" t="s">
        <v>23</v>
      </c>
      <c r="E54" s="51">
        <v>2843.9999999999995</v>
      </c>
      <c r="F54" s="52"/>
      <c r="G54" s="53">
        <f t="shared" ref="G54:G59" si="7">+E54*F54</f>
        <v>0</v>
      </c>
    </row>
    <row r="55" spans="2:7" s="42" customFormat="1" ht="19.95" customHeight="1" x14ac:dyDescent="0.3">
      <c r="B55" s="20">
        <v>5.22</v>
      </c>
      <c r="C55" s="41" t="s">
        <v>24</v>
      </c>
      <c r="D55" s="50" t="s">
        <v>23</v>
      </c>
      <c r="E55" s="51">
        <v>1980</v>
      </c>
      <c r="F55" s="52"/>
      <c r="G55" s="53">
        <f t="shared" si="7"/>
        <v>0</v>
      </c>
    </row>
    <row r="56" spans="2:7" s="42" customFormat="1" ht="19.95" customHeight="1" x14ac:dyDescent="0.3">
      <c r="B56" s="20">
        <v>5.2299999999999995</v>
      </c>
      <c r="C56" s="41" t="s">
        <v>22</v>
      </c>
      <c r="D56" s="50" t="s">
        <v>13</v>
      </c>
      <c r="E56" s="51">
        <v>840</v>
      </c>
      <c r="F56" s="52"/>
      <c r="G56" s="53">
        <f t="shared" si="7"/>
        <v>0</v>
      </c>
    </row>
    <row r="57" spans="2:7" s="42" customFormat="1" ht="19.95" customHeight="1" x14ac:dyDescent="0.3">
      <c r="B57" s="20">
        <v>5.2399999999999993</v>
      </c>
      <c r="C57" s="41" t="s">
        <v>21</v>
      </c>
      <c r="D57" s="50" t="s">
        <v>20</v>
      </c>
      <c r="E57" s="51">
        <v>15</v>
      </c>
      <c r="F57" s="52"/>
      <c r="G57" s="53">
        <f t="shared" si="7"/>
        <v>0</v>
      </c>
    </row>
    <row r="58" spans="2:7" s="42" customFormat="1" ht="19.95" customHeight="1" x14ac:dyDescent="0.3">
      <c r="B58" s="20">
        <v>5.2499999999999991</v>
      </c>
      <c r="C58" s="41" t="s">
        <v>94</v>
      </c>
      <c r="D58" s="50" t="s">
        <v>13</v>
      </c>
      <c r="E58" s="51">
        <v>3728.1919253879605</v>
      </c>
      <c r="F58" s="52"/>
      <c r="G58" s="53">
        <f t="shared" si="7"/>
        <v>0</v>
      </c>
    </row>
    <row r="59" spans="2:7" s="42" customFormat="1" ht="19.95" customHeight="1" x14ac:dyDescent="0.3">
      <c r="B59" s="20">
        <v>5.2599999999999989</v>
      </c>
      <c r="C59" s="41" t="s">
        <v>95</v>
      </c>
      <c r="D59" s="50" t="s">
        <v>17</v>
      </c>
      <c r="E59" s="51">
        <v>5761.5</v>
      </c>
      <c r="F59" s="52"/>
      <c r="G59" s="53">
        <f t="shared" si="7"/>
        <v>0</v>
      </c>
    </row>
    <row r="60" spans="2:7" s="42" customFormat="1" ht="19.95" customHeight="1" x14ac:dyDescent="0.3">
      <c r="B60" s="26"/>
      <c r="C60" s="45"/>
      <c r="D60" s="58"/>
      <c r="E60" s="59"/>
      <c r="F60" s="60"/>
      <c r="G60" s="61"/>
    </row>
    <row r="61" spans="2:7" s="8" customFormat="1" ht="19.95" customHeight="1" x14ac:dyDescent="0.3">
      <c r="B61" s="19">
        <v>6</v>
      </c>
      <c r="C61" s="40" t="s">
        <v>19</v>
      </c>
      <c r="D61" s="46"/>
      <c r="E61" s="47"/>
      <c r="F61" s="48"/>
      <c r="G61" s="49">
        <f t="shared" ref="G61:G71" si="8">+E61*F61</f>
        <v>0</v>
      </c>
    </row>
    <row r="62" spans="2:7" s="42" customFormat="1" ht="19.95" customHeight="1" x14ac:dyDescent="0.3">
      <c r="B62" s="20">
        <v>6.01</v>
      </c>
      <c r="C62" s="41" t="s">
        <v>18</v>
      </c>
      <c r="D62" s="50" t="s">
        <v>8</v>
      </c>
      <c r="E62" s="51">
        <v>1</v>
      </c>
      <c r="F62" s="52"/>
      <c r="G62" s="53">
        <f t="shared" si="8"/>
        <v>0</v>
      </c>
    </row>
    <row r="63" spans="2:7" s="42" customFormat="1" ht="19.95" customHeight="1" x14ac:dyDescent="0.3">
      <c r="B63" s="20">
        <v>6.02</v>
      </c>
      <c r="C63" s="41" t="s">
        <v>16</v>
      </c>
      <c r="D63" s="50" t="s">
        <v>8</v>
      </c>
      <c r="E63" s="51">
        <v>1</v>
      </c>
      <c r="F63" s="52"/>
      <c r="G63" s="53">
        <f t="shared" si="8"/>
        <v>0</v>
      </c>
    </row>
    <row r="64" spans="2:7" s="42" customFormat="1" ht="19.95" customHeight="1" x14ac:dyDescent="0.3">
      <c r="B64" s="20">
        <v>6.0299999999999994</v>
      </c>
      <c r="C64" s="41" t="s">
        <v>15</v>
      </c>
      <c r="D64" s="50" t="s">
        <v>13</v>
      </c>
      <c r="E64" s="51">
        <v>1486.7678029874066</v>
      </c>
      <c r="F64" s="52"/>
      <c r="G64" s="53">
        <f t="shared" si="8"/>
        <v>0</v>
      </c>
    </row>
    <row r="65" spans="2:7" s="42" customFormat="1" ht="19.95" customHeight="1" x14ac:dyDescent="0.3">
      <c r="B65" s="20">
        <v>6.0399999999999991</v>
      </c>
      <c r="C65" s="41" t="s">
        <v>14</v>
      </c>
      <c r="D65" s="50" t="s">
        <v>13</v>
      </c>
      <c r="E65" s="51">
        <v>1486.7678029874066</v>
      </c>
      <c r="F65" s="52"/>
      <c r="G65" s="53">
        <f t="shared" si="8"/>
        <v>0</v>
      </c>
    </row>
    <row r="66" spans="2:7" s="42" customFormat="1" ht="19.95" customHeight="1" x14ac:dyDescent="0.3">
      <c r="B66" s="20">
        <v>6.0499999999999989</v>
      </c>
      <c r="C66" s="41" t="s">
        <v>96</v>
      </c>
      <c r="D66" s="50" t="s">
        <v>13</v>
      </c>
      <c r="E66" s="51">
        <v>1486.7678029874066</v>
      </c>
      <c r="F66" s="52"/>
      <c r="G66" s="53">
        <f t="shared" si="8"/>
        <v>0</v>
      </c>
    </row>
    <row r="67" spans="2:7" s="42" customFormat="1" ht="19.95" customHeight="1" x14ac:dyDescent="0.3">
      <c r="B67" s="20">
        <v>6.0599999999999987</v>
      </c>
      <c r="C67" s="41" t="s">
        <v>12</v>
      </c>
      <c r="D67" s="50" t="s">
        <v>8</v>
      </c>
      <c r="E67" s="51">
        <v>1</v>
      </c>
      <c r="F67" s="52"/>
      <c r="G67" s="53">
        <f t="shared" si="8"/>
        <v>0</v>
      </c>
    </row>
    <row r="68" spans="2:7" s="42" customFormat="1" ht="19.95" customHeight="1" x14ac:dyDescent="0.3">
      <c r="B68" s="20">
        <v>6.0699999999999985</v>
      </c>
      <c r="C68" s="41" t="s">
        <v>11</v>
      </c>
      <c r="D68" s="50" t="s">
        <v>8</v>
      </c>
      <c r="E68" s="51">
        <v>1</v>
      </c>
      <c r="F68" s="52"/>
      <c r="G68" s="53">
        <f t="shared" si="8"/>
        <v>0</v>
      </c>
    </row>
    <row r="69" spans="2:7" s="42" customFormat="1" ht="19.95" customHeight="1" x14ac:dyDescent="0.3">
      <c r="B69" s="20">
        <v>6.0799999999999983</v>
      </c>
      <c r="C69" s="41" t="s">
        <v>10</v>
      </c>
      <c r="D69" s="50" t="s">
        <v>8</v>
      </c>
      <c r="E69" s="51">
        <v>1</v>
      </c>
      <c r="F69" s="52"/>
      <c r="G69" s="53">
        <f t="shared" si="8"/>
        <v>0</v>
      </c>
    </row>
    <row r="70" spans="2:7" s="42" customFormat="1" ht="19.95" customHeight="1" x14ac:dyDescent="0.3">
      <c r="B70" s="20">
        <v>6.0899999999999981</v>
      </c>
      <c r="C70" s="41" t="s">
        <v>9</v>
      </c>
      <c r="D70" s="50" t="s">
        <v>8</v>
      </c>
      <c r="E70" s="51">
        <v>1</v>
      </c>
      <c r="F70" s="52"/>
      <c r="G70" s="53">
        <f t="shared" si="8"/>
        <v>0</v>
      </c>
    </row>
    <row r="71" spans="2:7" s="42" customFormat="1" ht="19.95" customHeight="1" x14ac:dyDescent="0.3">
      <c r="B71" s="20">
        <v>6.0999999999999979</v>
      </c>
      <c r="C71" s="41" t="s">
        <v>2</v>
      </c>
      <c r="D71" s="50" t="s">
        <v>1</v>
      </c>
      <c r="E71" s="51">
        <v>1</v>
      </c>
      <c r="F71" s="52"/>
      <c r="G71" s="53">
        <f t="shared" si="8"/>
        <v>0</v>
      </c>
    </row>
    <row r="72" spans="2:7" s="42" customFormat="1" ht="19.95" customHeight="1" x14ac:dyDescent="0.3">
      <c r="B72" s="20"/>
      <c r="C72" s="41"/>
      <c r="D72" s="50"/>
      <c r="E72" s="51"/>
      <c r="F72" s="52"/>
      <c r="G72" s="53"/>
    </row>
    <row r="73" spans="2:7" s="42" customFormat="1" ht="19.95" customHeight="1" x14ac:dyDescent="0.3">
      <c r="B73" s="20"/>
      <c r="C73" s="41"/>
      <c r="D73" s="50"/>
      <c r="E73" s="51"/>
      <c r="F73" s="52"/>
      <c r="G73" s="53"/>
    </row>
    <row r="74" spans="2:7" s="42" customFormat="1" ht="19.95" customHeight="1" x14ac:dyDescent="0.3">
      <c r="B74" s="20"/>
      <c r="C74" s="41"/>
      <c r="D74" s="50"/>
      <c r="E74" s="51"/>
      <c r="F74" s="52"/>
      <c r="G74" s="53"/>
    </row>
    <row r="75" spans="2:7" s="42" customFormat="1" ht="19.95" customHeight="1" x14ac:dyDescent="0.3">
      <c r="B75" s="20"/>
      <c r="C75" s="41"/>
      <c r="D75" s="50"/>
      <c r="E75" s="51"/>
      <c r="F75" s="52"/>
      <c r="G75" s="53"/>
    </row>
    <row r="76" spans="2:7" s="42" customFormat="1" ht="19.95" customHeight="1" x14ac:dyDescent="0.3">
      <c r="B76" s="20"/>
      <c r="C76" s="41"/>
      <c r="D76" s="50"/>
      <c r="E76" s="51"/>
      <c r="F76" s="52"/>
      <c r="G76" s="53"/>
    </row>
    <row r="77" spans="2:7" s="42" customFormat="1" ht="19.95" customHeight="1" x14ac:dyDescent="0.3">
      <c r="B77" s="20"/>
      <c r="C77" s="41"/>
      <c r="D77" s="50"/>
      <c r="E77" s="51"/>
      <c r="F77" s="52"/>
      <c r="G77" s="53"/>
    </row>
    <row r="78" spans="2:7" s="42" customFormat="1" ht="19.95" customHeight="1" x14ac:dyDescent="0.3">
      <c r="B78" s="26"/>
      <c r="C78" s="45"/>
      <c r="D78" s="58"/>
      <c r="E78" s="59"/>
      <c r="F78" s="60"/>
      <c r="G78" s="61"/>
    </row>
    <row r="79" spans="2:7" s="8" customFormat="1" ht="19.95" customHeight="1" x14ac:dyDescent="0.3">
      <c r="B79" s="19">
        <v>7</v>
      </c>
      <c r="C79" s="40" t="s">
        <v>3</v>
      </c>
      <c r="D79" s="46"/>
      <c r="E79" s="47"/>
      <c r="F79" s="48"/>
      <c r="G79" s="49"/>
    </row>
    <row r="80" spans="2:7" s="42" customFormat="1" ht="19.95" customHeight="1" x14ac:dyDescent="0.3">
      <c r="B80" s="20">
        <v>7.01</v>
      </c>
      <c r="C80" s="41" t="s">
        <v>2</v>
      </c>
      <c r="D80" s="50" t="s">
        <v>1</v>
      </c>
      <c r="E80" s="51">
        <v>1</v>
      </c>
      <c r="F80" s="52"/>
      <c r="G80" s="53">
        <f>+E80*F80</f>
        <v>0</v>
      </c>
    </row>
    <row r="81" spans="2:7" ht="30" customHeight="1" thickBot="1" x14ac:dyDescent="0.35">
      <c r="B81" s="35"/>
      <c r="C81" s="36"/>
      <c r="D81" s="37"/>
      <c r="E81" s="36"/>
      <c r="F81" s="36"/>
      <c r="G81" s="38">
        <f>+SUM(G13:G80)</f>
        <v>0</v>
      </c>
    </row>
  </sheetData>
  <mergeCells count="4">
    <mergeCell ref="B11:B12"/>
    <mergeCell ref="C11:C12"/>
    <mergeCell ref="E11:E12"/>
    <mergeCell ref="D11:D12"/>
  </mergeCells>
  <conditionalFormatting sqref="B21">
    <cfRule type="expression" dxfId="92" priority="77">
      <formula>#REF!="SUBHEAD"</formula>
    </cfRule>
    <cfRule type="expression" dxfId="91" priority="78">
      <formula>#REF!=TRUE</formula>
    </cfRule>
    <cfRule type="expression" dxfId="90" priority="75">
      <formula>#REF!=TRUE</formula>
    </cfRule>
  </conditionalFormatting>
  <conditionalFormatting sqref="B25">
    <cfRule type="expression" dxfId="89" priority="30">
      <formula>#REF!=TRUE</formula>
    </cfRule>
    <cfRule type="expression" dxfId="88" priority="32">
      <formula>#REF!="SUBHEAD"</formula>
    </cfRule>
    <cfRule type="expression" dxfId="87" priority="33">
      <formula>#REF!=TRUE</formula>
    </cfRule>
  </conditionalFormatting>
  <conditionalFormatting sqref="B29">
    <cfRule type="expression" dxfId="86" priority="21">
      <formula>#REF!=TRUE</formula>
    </cfRule>
    <cfRule type="expression" dxfId="85" priority="23">
      <formula>#REF!="SUBHEAD"</formula>
    </cfRule>
    <cfRule type="expression" dxfId="84" priority="24">
      <formula>#REF!=TRUE</formula>
    </cfRule>
  </conditionalFormatting>
  <conditionalFormatting sqref="B34 D34:E34">
    <cfRule type="expression" dxfId="83" priority="164">
      <formula>#REF!=TRUE</formula>
    </cfRule>
  </conditionalFormatting>
  <conditionalFormatting sqref="B38 D38:E38">
    <cfRule type="expression" dxfId="82" priority="154">
      <formula>#REF!=TRUE</formula>
    </cfRule>
  </conditionalFormatting>
  <conditionalFormatting sqref="B43 D43:E43">
    <cfRule type="expression" dxfId="81" priority="149">
      <formula>#REF!=TRUE</formula>
    </cfRule>
  </conditionalFormatting>
  <conditionalFormatting sqref="B49:B50">
    <cfRule type="expression" dxfId="80" priority="14">
      <formula>#REF!="SUBHEAD"</formula>
    </cfRule>
    <cfRule type="expression" dxfId="79" priority="15">
      <formula>#REF!=TRUE</formula>
    </cfRule>
  </conditionalFormatting>
  <conditionalFormatting sqref="B50">
    <cfRule type="expression" dxfId="78" priority="12">
      <formula>#REF!=TRUE</formula>
    </cfRule>
  </conditionalFormatting>
  <conditionalFormatting sqref="B53">
    <cfRule type="expression" dxfId="77" priority="3">
      <formula>#REF!=TRUE</formula>
    </cfRule>
    <cfRule type="expression" dxfId="76" priority="5">
      <formula>#REF!="SUBHEAD"</formula>
    </cfRule>
    <cfRule type="expression" dxfId="75" priority="6">
      <formula>#REF!=TRUE</formula>
    </cfRule>
  </conditionalFormatting>
  <conditionalFormatting sqref="B61 D61:E61">
    <cfRule type="expression" dxfId="74" priority="109">
      <formula>#REF!=TRUE</formula>
    </cfRule>
  </conditionalFormatting>
  <conditionalFormatting sqref="B79 D79:E79">
    <cfRule type="expression" dxfId="73" priority="99">
      <formula>#REF!=TRUE</formula>
    </cfRule>
  </conditionalFormatting>
  <conditionalFormatting sqref="B13:G13 B34:G34 B38:G38 B43:G43 B49:G49 B61:G61 B79:G79">
    <cfRule type="expression" dxfId="72" priority="194">
      <formula>#REF!=TRUE</formula>
    </cfRule>
  </conditionalFormatting>
  <conditionalFormatting sqref="B21:G21">
    <cfRule type="expression" dxfId="71" priority="72">
      <formula>#REF!="SUBHEAD"</formula>
    </cfRule>
    <cfRule type="expression" dxfId="70" priority="80">
      <formula>#REF!=TRUE</formula>
    </cfRule>
  </conditionalFormatting>
  <conditionalFormatting sqref="B25:G25">
    <cfRule type="expression" dxfId="69" priority="28">
      <formula>#REF!="SUBHEAD"</formula>
    </cfRule>
    <cfRule type="expression" dxfId="68" priority="35">
      <formula>#REF!=TRUE</formula>
    </cfRule>
  </conditionalFormatting>
  <conditionalFormatting sqref="B29:G29">
    <cfRule type="expression" dxfId="67" priority="26">
      <formula>#REF!=TRUE</formula>
    </cfRule>
    <cfRule type="expression" dxfId="66" priority="19">
      <formula>#REF!="SUBHEAD"</formula>
    </cfRule>
  </conditionalFormatting>
  <conditionalFormatting sqref="B34:G34 B38:G38 B43:G43 B49:G49 B61:G61 B79:G79 B13:G13">
    <cfRule type="expression" dxfId="65" priority="190">
      <formula>#REF!="SUBHEAD"</formula>
    </cfRule>
  </conditionalFormatting>
  <conditionalFormatting sqref="B50:G50">
    <cfRule type="expression" dxfId="64" priority="10">
      <formula>#REF!="SUBHEAD"</formula>
    </cfRule>
    <cfRule type="expression" dxfId="63" priority="17">
      <formula>#REF!=TRUE</formula>
    </cfRule>
  </conditionalFormatting>
  <conditionalFormatting sqref="B53:G53">
    <cfRule type="expression" dxfId="62" priority="8">
      <formula>#REF!=TRUE</formula>
    </cfRule>
    <cfRule type="expression" dxfId="61" priority="1">
      <formula>#REF!="SUBHEAD"</formula>
    </cfRule>
  </conditionalFormatting>
  <conditionalFormatting sqref="C14:G20">
    <cfRule type="expression" dxfId="60" priority="186">
      <formula>#REF!=TRUE</formula>
    </cfRule>
    <cfRule type="expression" dxfId="59" priority="188">
      <formula>#REF!="SUBHEAD"</formula>
    </cfRule>
  </conditionalFormatting>
  <conditionalFormatting sqref="C22:G24">
    <cfRule type="expression" dxfId="58" priority="183">
      <formula>#REF!="SUBHEAD"</formula>
    </cfRule>
    <cfRule type="expression" dxfId="57" priority="181">
      <formula>#REF!=TRUE</formula>
    </cfRule>
  </conditionalFormatting>
  <conditionalFormatting sqref="C26:G28 C30:G33">
    <cfRule type="expression" dxfId="56" priority="178">
      <formula>#REF!="SUBHEAD"</formula>
    </cfRule>
    <cfRule type="expression" dxfId="55" priority="176">
      <formula>#REF!=TRUE</formula>
    </cfRule>
  </conditionalFormatting>
  <conditionalFormatting sqref="C35:G37">
    <cfRule type="expression" dxfId="54" priority="158">
      <formula>#REF!="SUBHEAD"</formula>
    </cfRule>
    <cfRule type="expression" dxfId="53" priority="156">
      <formula>#REF!=TRUE</formula>
    </cfRule>
  </conditionalFormatting>
  <conditionalFormatting sqref="C39:G42">
    <cfRule type="expression" dxfId="52" priority="128">
      <formula>#REF!="SUBHEAD"</formula>
    </cfRule>
    <cfRule type="expression" dxfId="51" priority="126">
      <formula>#REF!=TRUE</formula>
    </cfRule>
  </conditionalFormatting>
  <conditionalFormatting sqref="C44:G48">
    <cfRule type="expression" dxfId="50" priority="121">
      <formula>#REF!=TRUE</formula>
    </cfRule>
    <cfRule type="expression" dxfId="49" priority="123">
      <formula>#REF!="SUBHEAD"</formula>
    </cfRule>
  </conditionalFormatting>
  <conditionalFormatting sqref="C51:G52">
    <cfRule type="expression" dxfId="48" priority="118">
      <formula>#REF!="SUBHEAD"</formula>
    </cfRule>
    <cfRule type="expression" dxfId="47" priority="116">
      <formula>#REF!=TRUE</formula>
    </cfRule>
  </conditionalFormatting>
  <conditionalFormatting sqref="C54:G60">
    <cfRule type="expression" dxfId="46" priority="111">
      <formula>#REF!=TRUE</formula>
    </cfRule>
    <cfRule type="expression" dxfId="45" priority="113">
      <formula>#REF!="SUBHEAD"</formula>
    </cfRule>
  </conditionalFormatting>
  <conditionalFormatting sqref="C62:G78">
    <cfRule type="expression" dxfId="44" priority="103">
      <formula>#REF!="SUBHEAD"</formula>
    </cfRule>
    <cfRule type="expression" dxfId="43" priority="101">
      <formula>#REF!=TRUE</formula>
    </cfRule>
  </conditionalFormatting>
  <conditionalFormatting sqref="C80:G80">
    <cfRule type="expression" dxfId="42" priority="93">
      <formula>#REF!="SUBHEAD"</formula>
    </cfRule>
    <cfRule type="expression" dxfId="41" priority="91">
      <formula>#REF!=TRUE</formula>
    </cfRule>
  </conditionalFormatting>
  <conditionalFormatting sqref="D14:E20">
    <cfRule type="expression" dxfId="40" priority="185">
      <formula>#REF!="SUBHEAD"</formula>
    </cfRule>
    <cfRule type="expression" dxfId="39" priority="189">
      <formula>#REF!=TRUE</formula>
    </cfRule>
  </conditionalFormatting>
  <conditionalFormatting sqref="D22:E24">
    <cfRule type="expression" dxfId="38" priority="180">
      <formula>#REF!="SUBHEAD"</formula>
    </cfRule>
    <cfRule type="expression" dxfId="37" priority="184">
      <formula>#REF!=TRUE</formula>
    </cfRule>
  </conditionalFormatting>
  <conditionalFormatting sqref="D26:E28 D30:E33">
    <cfRule type="expression" dxfId="36" priority="175">
      <formula>#REF!="SUBHEAD"</formula>
    </cfRule>
    <cfRule type="expression" dxfId="35" priority="179">
      <formula>#REF!=TRUE</formula>
    </cfRule>
  </conditionalFormatting>
  <conditionalFormatting sqref="D35:E37">
    <cfRule type="expression" dxfId="34" priority="155">
      <formula>#REF!="SUBHEAD"</formula>
    </cfRule>
    <cfRule type="expression" dxfId="33" priority="159">
      <formula>#REF!=TRUE</formula>
    </cfRule>
  </conditionalFormatting>
  <conditionalFormatting sqref="D39:E42">
    <cfRule type="expression" dxfId="32" priority="125">
      <formula>#REF!="SUBHEAD"</formula>
    </cfRule>
    <cfRule type="expression" dxfId="31" priority="129">
      <formula>#REF!=TRUE</formula>
    </cfRule>
  </conditionalFormatting>
  <conditionalFormatting sqref="D44:E48">
    <cfRule type="expression" dxfId="30" priority="120">
      <formula>#REF!="SUBHEAD"</formula>
    </cfRule>
    <cfRule type="expression" dxfId="29" priority="124">
      <formula>#REF!=TRUE</formula>
    </cfRule>
  </conditionalFormatting>
  <conditionalFormatting sqref="D49:E49">
    <cfRule type="expression" dxfId="28" priority="144">
      <formula>#REF!=TRUE</formula>
    </cfRule>
  </conditionalFormatting>
  <conditionalFormatting sqref="D51:E52">
    <cfRule type="expression" dxfId="27" priority="115">
      <formula>#REF!="SUBHEAD"</formula>
    </cfRule>
    <cfRule type="expression" dxfId="26" priority="119">
      <formula>#REF!=TRUE</formula>
    </cfRule>
  </conditionalFormatting>
  <conditionalFormatting sqref="D54:E60">
    <cfRule type="expression" dxfId="25" priority="110">
      <formula>#REF!="SUBHEAD"</formula>
    </cfRule>
    <cfRule type="expression" dxfId="24" priority="114">
      <formula>#REF!=TRUE</formula>
    </cfRule>
  </conditionalFormatting>
  <conditionalFormatting sqref="D62:E78">
    <cfRule type="expression" dxfId="23" priority="100">
      <formula>#REF!="SUBHEAD"</formula>
    </cfRule>
    <cfRule type="expression" dxfId="22" priority="104">
      <formula>#REF!=TRUE</formula>
    </cfRule>
  </conditionalFormatting>
  <conditionalFormatting sqref="D80:E80">
    <cfRule type="expression" dxfId="21" priority="90">
      <formula>#REF!="SUBHEAD"</formula>
    </cfRule>
    <cfRule type="expression" dxfId="20" priority="94">
      <formula>#REF!=TRUE</formula>
    </cfRule>
  </conditionalFormatting>
  <conditionalFormatting sqref="D13:G13">
    <cfRule type="expression" dxfId="19" priority="193">
      <formula>#REF!="SUBHEAD"</formula>
    </cfRule>
  </conditionalFormatting>
  <conditionalFormatting sqref="D21:G21">
    <cfRule type="expression" dxfId="18" priority="79">
      <formula>#REF!="SUBHEAD"</formula>
    </cfRule>
    <cfRule type="expression" dxfId="17" priority="76">
      <formula>#REF!=TRUE</formula>
    </cfRule>
  </conditionalFormatting>
  <conditionalFormatting sqref="D25:G25">
    <cfRule type="expression" dxfId="16" priority="31">
      <formula>#REF!=TRUE</formula>
    </cfRule>
    <cfRule type="expression" dxfId="15" priority="34">
      <formula>#REF!="SUBHEAD"</formula>
    </cfRule>
  </conditionalFormatting>
  <conditionalFormatting sqref="D29:G29">
    <cfRule type="expression" dxfId="14" priority="22">
      <formula>#REF!=TRUE</formula>
    </cfRule>
    <cfRule type="expression" dxfId="13" priority="25">
      <formula>#REF!="SUBHEAD"</formula>
    </cfRule>
  </conditionalFormatting>
  <conditionalFormatting sqref="D34:G34 B34">
    <cfRule type="expression" dxfId="12" priority="163">
      <formula>#REF!="SUBHEAD"</formula>
    </cfRule>
  </conditionalFormatting>
  <conditionalFormatting sqref="D38:G38 B38">
    <cfRule type="expression" dxfId="11" priority="153">
      <formula>#REF!="SUBHEAD"</formula>
    </cfRule>
  </conditionalFormatting>
  <conditionalFormatting sqref="D43:G43 B43">
    <cfRule type="expression" dxfId="10" priority="148">
      <formula>#REF!="SUBHEAD"</formula>
    </cfRule>
  </conditionalFormatting>
  <conditionalFormatting sqref="D49:G49">
    <cfRule type="expression" dxfId="9" priority="143">
      <formula>#REF!="SUBHEAD"</formula>
    </cfRule>
  </conditionalFormatting>
  <conditionalFormatting sqref="D50:G50">
    <cfRule type="expression" dxfId="8" priority="16">
      <formula>#REF!="SUBHEAD"</formula>
    </cfRule>
    <cfRule type="expression" dxfId="7" priority="13">
      <formula>#REF!=TRUE</formula>
    </cfRule>
  </conditionalFormatting>
  <conditionalFormatting sqref="D53:G53">
    <cfRule type="expression" dxfId="6" priority="7">
      <formula>#REF!="SUBHEAD"</formula>
    </cfRule>
    <cfRule type="expression" dxfId="5" priority="4">
      <formula>#REF!=TRUE</formula>
    </cfRule>
  </conditionalFormatting>
  <conditionalFormatting sqref="D61:G61 B61">
    <cfRule type="expression" dxfId="4" priority="108">
      <formula>#REF!="SUBHEAD"</formula>
    </cfRule>
  </conditionalFormatting>
  <conditionalFormatting sqref="D79:G79 B79">
    <cfRule type="expression" dxfId="3" priority="98">
      <formula>#REF!="SUBHEAD"</formula>
    </cfRule>
  </conditionalFormatting>
  <conditionalFormatting sqref="F13:G13">
    <cfRule type="expression" dxfId="2" priority="192">
      <formula>#REF!=TRUE</formula>
    </cfRule>
  </conditionalFormatting>
  <conditionalFormatting sqref="F34:G49">
    <cfRule type="expression" dxfId="1" priority="122">
      <formula>#REF!=TRUE</formula>
    </cfRule>
  </conditionalFormatting>
  <conditionalFormatting sqref="F61:G80">
    <cfRule type="expression" dxfId="0" priority="92">
      <formula>#REF!=TRUE</formula>
    </cfRule>
  </conditionalFormatting>
  <pageMargins left="0.7" right="0.7" top="0.75" bottom="0.75" header="0.3" footer="0.3"/>
  <pageSetup paperSize="9" scale="2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Bill of Quantities</vt:lpstr>
      <vt:lpstr>'Bill of Quantities'!Print_Area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Rudd Rankine | ARO Industries</dc:creator>
  <cp:lastModifiedBy>Chris Amos</cp:lastModifiedBy>
  <cp:lastPrinted>2025-03-19T21:15:03Z</cp:lastPrinted>
  <dcterms:created xsi:type="dcterms:W3CDTF">2025-01-21T01:24:09Z</dcterms:created>
  <dcterms:modified xsi:type="dcterms:W3CDTF">2025-04-16T02:18:01Z</dcterms:modified>
</cp:coreProperties>
</file>